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offelijk.sharepoint.com/sites/content/Gedeelde documenten/Studiemateriaal Wft/"/>
    </mc:Choice>
  </mc:AlternateContent>
  <xr:revisionPtr revIDLastSave="0" documentId="8_{786BA4D4-D21E-4506-B1C4-4A35093F7AEE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Blad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77" i="1" l="1"/>
  <c r="N76" i="1"/>
  <c r="N75" i="1"/>
  <c r="N74" i="1"/>
  <c r="N73" i="1"/>
  <c r="N72" i="1"/>
  <c r="N71" i="1"/>
  <c r="N70" i="1"/>
  <c r="N69" i="1"/>
  <c r="N68" i="1"/>
  <c r="N66" i="1"/>
  <c r="N65" i="1"/>
  <c r="N64" i="1"/>
  <c r="N63" i="1"/>
  <c r="N62" i="1"/>
  <c r="N61" i="1"/>
  <c r="N60" i="1"/>
  <c r="N59" i="1"/>
  <c r="N58" i="1"/>
  <c r="N57" i="1"/>
  <c r="N55" i="1"/>
  <c r="N54" i="1"/>
  <c r="N53" i="1"/>
  <c r="N52" i="1"/>
  <c r="N51" i="1"/>
  <c r="N50" i="1"/>
  <c r="N49" i="1"/>
  <c r="N48" i="1"/>
  <c r="N47" i="1"/>
  <c r="N46" i="1"/>
  <c r="N44" i="1"/>
  <c r="N43" i="1"/>
  <c r="N42" i="1"/>
  <c r="N41" i="1"/>
  <c r="N40" i="1"/>
  <c r="N39" i="1"/>
  <c r="N38" i="1"/>
  <c r="N37" i="1"/>
  <c r="N36" i="1"/>
  <c r="N35" i="1"/>
  <c r="N33" i="1"/>
  <c r="N32" i="1"/>
  <c r="N31" i="1"/>
  <c r="N30" i="1"/>
  <c r="N29" i="1"/>
  <c r="N28" i="1"/>
  <c r="N27" i="1"/>
  <c r="N26" i="1"/>
  <c r="N25" i="1"/>
  <c r="N24" i="1"/>
  <c r="N22" i="1"/>
  <c r="N21" i="1"/>
  <c r="N20" i="1"/>
  <c r="N19" i="1"/>
  <c r="N18" i="1"/>
  <c r="N17" i="1"/>
  <c r="N16" i="1"/>
  <c r="N15" i="1"/>
  <c r="N14" i="1"/>
  <c r="N13" i="1"/>
  <c r="N3" i="1"/>
  <c r="N4" i="1"/>
  <c r="N5" i="1"/>
  <c r="N6" i="1"/>
  <c r="N7" i="1"/>
  <c r="N8" i="1"/>
  <c r="N9" i="1"/>
  <c r="N10" i="1"/>
  <c r="N11" i="1"/>
  <c r="N2" i="1"/>
  <c r="L2" i="1" l="1"/>
  <c r="S2" i="1" s="1"/>
  <c r="K2" i="1"/>
  <c r="R2" i="1" s="1"/>
  <c r="J2" i="1"/>
  <c r="Q2" i="1" s="1"/>
  <c r="I2" i="1"/>
  <c r="P2" i="1" s="1"/>
  <c r="H2" i="1"/>
  <c r="O2" i="1" s="1"/>
  <c r="K11" i="1"/>
  <c r="R11" i="1" s="1"/>
  <c r="L11" i="1"/>
  <c r="S11" i="1" s="1"/>
  <c r="H11" i="1"/>
  <c r="O11" i="1" s="1"/>
  <c r="I11" i="1"/>
  <c r="P11" i="1" s="1"/>
  <c r="J11" i="1"/>
  <c r="Q11" i="1" s="1"/>
  <c r="K10" i="1"/>
  <c r="R10" i="1" s="1"/>
  <c r="L10" i="1"/>
  <c r="S10" i="1" s="1"/>
  <c r="H10" i="1"/>
  <c r="O10" i="1" s="1"/>
  <c r="I10" i="1"/>
  <c r="P10" i="1" s="1"/>
  <c r="J10" i="1"/>
  <c r="Q10" i="1" s="1"/>
  <c r="K9" i="1"/>
  <c r="R9" i="1" s="1"/>
  <c r="L9" i="1"/>
  <c r="S9" i="1" s="1"/>
  <c r="H9" i="1"/>
  <c r="O9" i="1" s="1"/>
  <c r="I9" i="1"/>
  <c r="P9" i="1" s="1"/>
  <c r="J9" i="1"/>
  <c r="Q9" i="1" s="1"/>
  <c r="K8" i="1"/>
  <c r="R8" i="1" s="1"/>
  <c r="L8" i="1"/>
  <c r="S8" i="1" s="1"/>
  <c r="H8" i="1"/>
  <c r="O8" i="1" s="1"/>
  <c r="I8" i="1"/>
  <c r="P8" i="1" s="1"/>
  <c r="J8" i="1"/>
  <c r="Q8" i="1" s="1"/>
  <c r="K7" i="1"/>
  <c r="R7" i="1" s="1"/>
  <c r="L7" i="1"/>
  <c r="S7" i="1" s="1"/>
  <c r="H7" i="1"/>
  <c r="O7" i="1" s="1"/>
  <c r="I7" i="1"/>
  <c r="P7" i="1" s="1"/>
  <c r="J7" i="1"/>
  <c r="Q7" i="1" s="1"/>
  <c r="K6" i="1"/>
  <c r="R6" i="1" s="1"/>
  <c r="L6" i="1"/>
  <c r="S6" i="1" s="1"/>
  <c r="H6" i="1"/>
  <c r="O6" i="1" s="1"/>
  <c r="I6" i="1"/>
  <c r="P6" i="1" s="1"/>
  <c r="J6" i="1"/>
  <c r="Q6" i="1" s="1"/>
  <c r="K5" i="1"/>
  <c r="R5" i="1" s="1"/>
  <c r="L5" i="1"/>
  <c r="S5" i="1" s="1"/>
  <c r="H5" i="1"/>
  <c r="O5" i="1" s="1"/>
  <c r="I5" i="1"/>
  <c r="P5" i="1" s="1"/>
  <c r="J5" i="1"/>
  <c r="Q5" i="1" s="1"/>
  <c r="K4" i="1"/>
  <c r="R4" i="1" s="1"/>
  <c r="L4" i="1"/>
  <c r="S4" i="1" s="1"/>
  <c r="H4" i="1"/>
  <c r="O4" i="1" s="1"/>
  <c r="I4" i="1"/>
  <c r="P4" i="1" s="1"/>
  <c r="J4" i="1"/>
  <c r="Q4" i="1" s="1"/>
  <c r="K3" i="1"/>
  <c r="R3" i="1" s="1"/>
  <c r="L3" i="1"/>
  <c r="S3" i="1" s="1"/>
  <c r="H3" i="1"/>
  <c r="O3" i="1" s="1"/>
  <c r="I3" i="1"/>
  <c r="P3" i="1" s="1"/>
  <c r="J3" i="1"/>
  <c r="Q3" i="1" s="1"/>
  <c r="L13" i="1"/>
  <c r="S13" i="1" s="1"/>
  <c r="K13" i="1"/>
  <c r="R13" i="1" s="1"/>
  <c r="J13" i="1"/>
  <c r="Q13" i="1" s="1"/>
  <c r="I13" i="1"/>
  <c r="P13" i="1" s="1"/>
  <c r="H13" i="1"/>
  <c r="O13" i="1" s="1"/>
  <c r="L14" i="1"/>
  <c r="S14" i="1" s="1"/>
  <c r="K14" i="1"/>
  <c r="R14" i="1" s="1"/>
  <c r="J14" i="1"/>
  <c r="Q14" i="1" s="1"/>
  <c r="I14" i="1"/>
  <c r="P14" i="1" s="1"/>
  <c r="H14" i="1"/>
  <c r="O14" i="1" s="1"/>
  <c r="L15" i="1"/>
  <c r="S15" i="1" s="1"/>
  <c r="K15" i="1"/>
  <c r="R15" i="1" s="1"/>
  <c r="J15" i="1"/>
  <c r="Q15" i="1" s="1"/>
  <c r="I15" i="1"/>
  <c r="P15" i="1" s="1"/>
  <c r="H15" i="1"/>
  <c r="O15" i="1" s="1"/>
  <c r="L16" i="1"/>
  <c r="S16" i="1" s="1"/>
  <c r="K16" i="1"/>
  <c r="R16" i="1" s="1"/>
  <c r="J16" i="1"/>
  <c r="Q16" i="1" s="1"/>
  <c r="I16" i="1"/>
  <c r="P16" i="1" s="1"/>
  <c r="H16" i="1"/>
  <c r="O16" i="1" s="1"/>
  <c r="L17" i="1"/>
  <c r="S17" i="1" s="1"/>
  <c r="K17" i="1"/>
  <c r="R17" i="1" s="1"/>
  <c r="J17" i="1"/>
  <c r="Q17" i="1" s="1"/>
  <c r="I17" i="1"/>
  <c r="P17" i="1" s="1"/>
  <c r="H17" i="1"/>
  <c r="O17" i="1" s="1"/>
  <c r="L18" i="1"/>
  <c r="S18" i="1" s="1"/>
  <c r="K18" i="1"/>
  <c r="R18" i="1" s="1"/>
  <c r="J18" i="1"/>
  <c r="Q18" i="1" s="1"/>
  <c r="I18" i="1"/>
  <c r="P18" i="1" s="1"/>
  <c r="H18" i="1"/>
  <c r="O18" i="1" s="1"/>
  <c r="L19" i="1"/>
  <c r="S19" i="1" s="1"/>
  <c r="K19" i="1"/>
  <c r="R19" i="1" s="1"/>
  <c r="J19" i="1"/>
  <c r="Q19" i="1" s="1"/>
  <c r="I19" i="1"/>
  <c r="P19" i="1" s="1"/>
  <c r="H19" i="1"/>
  <c r="O19" i="1" s="1"/>
  <c r="L20" i="1"/>
  <c r="S20" i="1" s="1"/>
  <c r="K20" i="1"/>
  <c r="R20" i="1" s="1"/>
  <c r="J20" i="1"/>
  <c r="Q20" i="1" s="1"/>
  <c r="I20" i="1"/>
  <c r="P20" i="1" s="1"/>
  <c r="H20" i="1"/>
  <c r="O20" i="1" s="1"/>
  <c r="L21" i="1"/>
  <c r="S21" i="1" s="1"/>
  <c r="K21" i="1"/>
  <c r="R21" i="1" s="1"/>
  <c r="J21" i="1"/>
  <c r="Q21" i="1" s="1"/>
  <c r="I21" i="1"/>
  <c r="P21" i="1" s="1"/>
  <c r="H21" i="1"/>
  <c r="O21" i="1" s="1"/>
  <c r="L22" i="1"/>
  <c r="S22" i="1" s="1"/>
  <c r="K22" i="1"/>
  <c r="R22" i="1" s="1"/>
  <c r="J22" i="1"/>
  <c r="Q22" i="1" s="1"/>
  <c r="I22" i="1"/>
  <c r="P22" i="1" s="1"/>
  <c r="H22" i="1"/>
  <c r="O22" i="1" s="1"/>
  <c r="L24" i="1"/>
  <c r="S24" i="1" s="1"/>
  <c r="K24" i="1"/>
  <c r="R24" i="1" s="1"/>
  <c r="J24" i="1"/>
  <c r="Q24" i="1" s="1"/>
  <c r="I24" i="1"/>
  <c r="P24" i="1" s="1"/>
  <c r="H24" i="1"/>
  <c r="O24" i="1" s="1"/>
  <c r="L25" i="1"/>
  <c r="S25" i="1" s="1"/>
  <c r="K25" i="1"/>
  <c r="R25" i="1" s="1"/>
  <c r="J25" i="1"/>
  <c r="Q25" i="1" s="1"/>
  <c r="I25" i="1"/>
  <c r="P25" i="1" s="1"/>
  <c r="H25" i="1"/>
  <c r="O25" i="1" s="1"/>
  <c r="L26" i="1"/>
  <c r="S26" i="1" s="1"/>
  <c r="K26" i="1"/>
  <c r="R26" i="1" s="1"/>
  <c r="J26" i="1"/>
  <c r="Q26" i="1" s="1"/>
  <c r="I26" i="1"/>
  <c r="P26" i="1" s="1"/>
  <c r="H26" i="1"/>
  <c r="O26" i="1" s="1"/>
  <c r="L27" i="1"/>
  <c r="S27" i="1" s="1"/>
  <c r="K27" i="1"/>
  <c r="R27" i="1" s="1"/>
  <c r="J27" i="1"/>
  <c r="Q27" i="1" s="1"/>
  <c r="I27" i="1"/>
  <c r="P27" i="1" s="1"/>
  <c r="H27" i="1"/>
  <c r="O27" i="1" s="1"/>
  <c r="L28" i="1"/>
  <c r="S28" i="1" s="1"/>
  <c r="K28" i="1"/>
  <c r="R28" i="1" s="1"/>
  <c r="J28" i="1"/>
  <c r="Q28" i="1" s="1"/>
  <c r="I28" i="1"/>
  <c r="P28" i="1" s="1"/>
  <c r="H28" i="1"/>
  <c r="O28" i="1" s="1"/>
  <c r="L29" i="1"/>
  <c r="S29" i="1" s="1"/>
  <c r="K29" i="1"/>
  <c r="R29" i="1" s="1"/>
  <c r="J29" i="1"/>
  <c r="Q29" i="1" s="1"/>
  <c r="I29" i="1"/>
  <c r="P29" i="1" s="1"/>
  <c r="H29" i="1"/>
  <c r="O29" i="1" s="1"/>
  <c r="L30" i="1"/>
  <c r="S30" i="1" s="1"/>
  <c r="K30" i="1"/>
  <c r="R30" i="1" s="1"/>
  <c r="J30" i="1"/>
  <c r="Q30" i="1" s="1"/>
  <c r="I30" i="1"/>
  <c r="P30" i="1" s="1"/>
  <c r="H30" i="1"/>
  <c r="O30" i="1" s="1"/>
  <c r="L31" i="1"/>
  <c r="S31" i="1" s="1"/>
  <c r="K31" i="1"/>
  <c r="R31" i="1" s="1"/>
  <c r="J31" i="1"/>
  <c r="Q31" i="1" s="1"/>
  <c r="I31" i="1"/>
  <c r="P31" i="1" s="1"/>
  <c r="H31" i="1"/>
  <c r="O31" i="1" s="1"/>
  <c r="L32" i="1"/>
  <c r="S32" i="1" s="1"/>
  <c r="K32" i="1"/>
  <c r="R32" i="1" s="1"/>
  <c r="J32" i="1"/>
  <c r="Q32" i="1" s="1"/>
  <c r="I32" i="1"/>
  <c r="P32" i="1" s="1"/>
  <c r="H32" i="1"/>
  <c r="O32" i="1" s="1"/>
  <c r="L33" i="1"/>
  <c r="S33" i="1" s="1"/>
  <c r="K33" i="1"/>
  <c r="R33" i="1" s="1"/>
  <c r="J33" i="1"/>
  <c r="Q33" i="1" s="1"/>
  <c r="I33" i="1"/>
  <c r="P33" i="1" s="1"/>
  <c r="H33" i="1"/>
  <c r="O33" i="1" s="1"/>
  <c r="L35" i="1"/>
  <c r="S35" i="1" s="1"/>
  <c r="K35" i="1"/>
  <c r="R35" i="1" s="1"/>
  <c r="J35" i="1"/>
  <c r="Q35" i="1" s="1"/>
  <c r="I35" i="1"/>
  <c r="P35" i="1" s="1"/>
  <c r="H35" i="1"/>
  <c r="O35" i="1" s="1"/>
  <c r="L36" i="1"/>
  <c r="S36" i="1" s="1"/>
  <c r="K36" i="1"/>
  <c r="R36" i="1" s="1"/>
  <c r="J36" i="1"/>
  <c r="Q36" i="1" s="1"/>
  <c r="I36" i="1"/>
  <c r="P36" i="1" s="1"/>
  <c r="H36" i="1"/>
  <c r="O36" i="1" s="1"/>
  <c r="L37" i="1"/>
  <c r="S37" i="1" s="1"/>
  <c r="K37" i="1"/>
  <c r="R37" i="1" s="1"/>
  <c r="J37" i="1"/>
  <c r="Q37" i="1" s="1"/>
  <c r="I37" i="1"/>
  <c r="P37" i="1" s="1"/>
  <c r="H37" i="1"/>
  <c r="O37" i="1" s="1"/>
  <c r="L38" i="1"/>
  <c r="S38" i="1" s="1"/>
  <c r="K38" i="1"/>
  <c r="R38" i="1" s="1"/>
  <c r="J38" i="1"/>
  <c r="Q38" i="1" s="1"/>
  <c r="I38" i="1"/>
  <c r="P38" i="1" s="1"/>
  <c r="H38" i="1"/>
  <c r="O38" i="1" s="1"/>
  <c r="L39" i="1"/>
  <c r="S39" i="1" s="1"/>
  <c r="K39" i="1"/>
  <c r="R39" i="1" s="1"/>
  <c r="J39" i="1"/>
  <c r="Q39" i="1" s="1"/>
  <c r="I39" i="1"/>
  <c r="P39" i="1" s="1"/>
  <c r="H39" i="1"/>
  <c r="O39" i="1" s="1"/>
  <c r="L40" i="1"/>
  <c r="S40" i="1" s="1"/>
  <c r="K40" i="1"/>
  <c r="R40" i="1" s="1"/>
  <c r="J40" i="1"/>
  <c r="Q40" i="1" s="1"/>
  <c r="I40" i="1"/>
  <c r="P40" i="1" s="1"/>
  <c r="H40" i="1"/>
  <c r="O40" i="1" s="1"/>
  <c r="L41" i="1"/>
  <c r="S41" i="1" s="1"/>
  <c r="K41" i="1"/>
  <c r="R41" i="1" s="1"/>
  <c r="J41" i="1"/>
  <c r="Q41" i="1" s="1"/>
  <c r="I41" i="1"/>
  <c r="P41" i="1" s="1"/>
  <c r="H41" i="1"/>
  <c r="O41" i="1" s="1"/>
  <c r="L42" i="1"/>
  <c r="S42" i="1" s="1"/>
  <c r="K42" i="1"/>
  <c r="R42" i="1" s="1"/>
  <c r="J42" i="1"/>
  <c r="Q42" i="1" s="1"/>
  <c r="I42" i="1"/>
  <c r="P42" i="1" s="1"/>
  <c r="H42" i="1"/>
  <c r="O42" i="1" s="1"/>
  <c r="L43" i="1"/>
  <c r="S43" i="1" s="1"/>
  <c r="K43" i="1"/>
  <c r="R43" i="1" s="1"/>
  <c r="J43" i="1"/>
  <c r="Q43" i="1" s="1"/>
  <c r="I43" i="1"/>
  <c r="P43" i="1" s="1"/>
  <c r="H43" i="1"/>
  <c r="O43" i="1" s="1"/>
  <c r="L44" i="1"/>
  <c r="S44" i="1" s="1"/>
  <c r="K44" i="1"/>
  <c r="R44" i="1" s="1"/>
  <c r="J44" i="1"/>
  <c r="Q44" i="1" s="1"/>
  <c r="I44" i="1"/>
  <c r="P44" i="1" s="1"/>
  <c r="H44" i="1"/>
  <c r="O44" i="1" s="1"/>
  <c r="L46" i="1"/>
  <c r="S46" i="1" s="1"/>
  <c r="K46" i="1"/>
  <c r="R46" i="1" s="1"/>
  <c r="J46" i="1"/>
  <c r="Q46" i="1" s="1"/>
  <c r="I46" i="1"/>
  <c r="P46" i="1" s="1"/>
  <c r="H46" i="1"/>
  <c r="O46" i="1" s="1"/>
  <c r="L47" i="1"/>
  <c r="S47" i="1" s="1"/>
  <c r="K47" i="1"/>
  <c r="R47" i="1" s="1"/>
  <c r="J47" i="1"/>
  <c r="Q47" i="1" s="1"/>
  <c r="I47" i="1"/>
  <c r="P47" i="1" s="1"/>
  <c r="H47" i="1"/>
  <c r="O47" i="1" s="1"/>
  <c r="L48" i="1"/>
  <c r="S48" i="1" s="1"/>
  <c r="K48" i="1"/>
  <c r="R48" i="1" s="1"/>
  <c r="J48" i="1"/>
  <c r="Q48" i="1" s="1"/>
  <c r="I48" i="1"/>
  <c r="P48" i="1" s="1"/>
  <c r="H48" i="1"/>
  <c r="O48" i="1" s="1"/>
  <c r="L49" i="1"/>
  <c r="S49" i="1" s="1"/>
  <c r="K49" i="1"/>
  <c r="R49" i="1" s="1"/>
  <c r="J49" i="1"/>
  <c r="Q49" i="1" s="1"/>
  <c r="I49" i="1"/>
  <c r="P49" i="1" s="1"/>
  <c r="H49" i="1"/>
  <c r="O49" i="1" s="1"/>
  <c r="L50" i="1"/>
  <c r="S50" i="1" s="1"/>
  <c r="K50" i="1"/>
  <c r="R50" i="1" s="1"/>
  <c r="J50" i="1"/>
  <c r="Q50" i="1" s="1"/>
  <c r="I50" i="1"/>
  <c r="P50" i="1" s="1"/>
  <c r="H50" i="1"/>
  <c r="O50" i="1" s="1"/>
  <c r="L51" i="1"/>
  <c r="S51" i="1" s="1"/>
  <c r="K51" i="1"/>
  <c r="R51" i="1" s="1"/>
  <c r="J51" i="1"/>
  <c r="Q51" i="1" s="1"/>
  <c r="I51" i="1"/>
  <c r="P51" i="1" s="1"/>
  <c r="H51" i="1"/>
  <c r="O51" i="1" s="1"/>
  <c r="L52" i="1"/>
  <c r="S52" i="1" s="1"/>
  <c r="K52" i="1"/>
  <c r="R52" i="1" s="1"/>
  <c r="J52" i="1"/>
  <c r="Q52" i="1" s="1"/>
  <c r="I52" i="1"/>
  <c r="P52" i="1" s="1"/>
  <c r="H52" i="1"/>
  <c r="O52" i="1" s="1"/>
  <c r="L53" i="1"/>
  <c r="S53" i="1" s="1"/>
  <c r="K53" i="1"/>
  <c r="R53" i="1" s="1"/>
  <c r="J53" i="1"/>
  <c r="Q53" i="1" s="1"/>
  <c r="I53" i="1"/>
  <c r="P53" i="1" s="1"/>
  <c r="H53" i="1"/>
  <c r="O53" i="1" s="1"/>
  <c r="L54" i="1"/>
  <c r="S54" i="1" s="1"/>
  <c r="K54" i="1"/>
  <c r="R54" i="1" s="1"/>
  <c r="J54" i="1"/>
  <c r="Q54" i="1" s="1"/>
  <c r="I54" i="1"/>
  <c r="P54" i="1" s="1"/>
  <c r="H54" i="1"/>
  <c r="O54" i="1" s="1"/>
  <c r="L55" i="1"/>
  <c r="S55" i="1" s="1"/>
  <c r="K55" i="1"/>
  <c r="R55" i="1" s="1"/>
  <c r="J55" i="1"/>
  <c r="Q55" i="1" s="1"/>
  <c r="I55" i="1"/>
  <c r="P55" i="1" s="1"/>
  <c r="H55" i="1"/>
  <c r="O55" i="1" s="1"/>
  <c r="L57" i="1"/>
  <c r="S57" i="1" s="1"/>
  <c r="K57" i="1"/>
  <c r="R57" i="1" s="1"/>
  <c r="J57" i="1"/>
  <c r="Q57" i="1" s="1"/>
  <c r="I57" i="1"/>
  <c r="P57" i="1" s="1"/>
  <c r="H57" i="1"/>
  <c r="O57" i="1" s="1"/>
  <c r="L58" i="1"/>
  <c r="S58" i="1" s="1"/>
  <c r="K58" i="1"/>
  <c r="R58" i="1" s="1"/>
  <c r="J58" i="1"/>
  <c r="Q58" i="1" s="1"/>
  <c r="I58" i="1"/>
  <c r="P58" i="1" s="1"/>
  <c r="H58" i="1"/>
  <c r="O58" i="1" s="1"/>
  <c r="L59" i="1"/>
  <c r="S59" i="1" s="1"/>
  <c r="K59" i="1"/>
  <c r="R59" i="1" s="1"/>
  <c r="J59" i="1"/>
  <c r="Q59" i="1" s="1"/>
  <c r="I59" i="1"/>
  <c r="P59" i="1" s="1"/>
  <c r="H59" i="1"/>
  <c r="O59" i="1" s="1"/>
  <c r="L60" i="1"/>
  <c r="S60" i="1" s="1"/>
  <c r="K60" i="1"/>
  <c r="R60" i="1" s="1"/>
  <c r="J60" i="1"/>
  <c r="Q60" i="1" s="1"/>
  <c r="I60" i="1"/>
  <c r="P60" i="1" s="1"/>
  <c r="H60" i="1"/>
  <c r="O60" i="1" s="1"/>
  <c r="L61" i="1"/>
  <c r="S61" i="1" s="1"/>
  <c r="K61" i="1"/>
  <c r="R61" i="1" s="1"/>
  <c r="J61" i="1"/>
  <c r="Q61" i="1" s="1"/>
  <c r="I61" i="1"/>
  <c r="P61" i="1" s="1"/>
  <c r="H61" i="1"/>
  <c r="O61" i="1" s="1"/>
  <c r="L62" i="1"/>
  <c r="S62" i="1" s="1"/>
  <c r="K62" i="1"/>
  <c r="R62" i="1" s="1"/>
  <c r="J62" i="1"/>
  <c r="Q62" i="1" s="1"/>
  <c r="I62" i="1"/>
  <c r="P62" i="1" s="1"/>
  <c r="H62" i="1"/>
  <c r="O62" i="1" s="1"/>
  <c r="L63" i="1"/>
  <c r="S63" i="1" s="1"/>
  <c r="K63" i="1"/>
  <c r="R63" i="1" s="1"/>
  <c r="J63" i="1"/>
  <c r="Q63" i="1" s="1"/>
  <c r="I63" i="1"/>
  <c r="P63" i="1" s="1"/>
  <c r="H63" i="1"/>
  <c r="O63" i="1" s="1"/>
  <c r="L64" i="1"/>
  <c r="S64" i="1" s="1"/>
  <c r="K64" i="1"/>
  <c r="R64" i="1" s="1"/>
  <c r="J64" i="1"/>
  <c r="Q64" i="1" s="1"/>
  <c r="I64" i="1"/>
  <c r="P64" i="1" s="1"/>
  <c r="H64" i="1"/>
  <c r="O64" i="1" s="1"/>
  <c r="L65" i="1"/>
  <c r="S65" i="1" s="1"/>
  <c r="K65" i="1"/>
  <c r="R65" i="1" s="1"/>
  <c r="J65" i="1"/>
  <c r="Q65" i="1" s="1"/>
  <c r="I65" i="1"/>
  <c r="P65" i="1" s="1"/>
  <c r="H65" i="1"/>
  <c r="O65" i="1" s="1"/>
  <c r="L66" i="1"/>
  <c r="S66" i="1" s="1"/>
  <c r="K66" i="1"/>
  <c r="R66" i="1" s="1"/>
  <c r="J66" i="1"/>
  <c r="Q66" i="1" s="1"/>
  <c r="I66" i="1"/>
  <c r="P66" i="1" s="1"/>
  <c r="H66" i="1"/>
  <c r="O66" i="1" s="1"/>
  <c r="L68" i="1"/>
  <c r="S68" i="1" s="1"/>
  <c r="K68" i="1"/>
  <c r="R68" i="1" s="1"/>
  <c r="J68" i="1"/>
  <c r="Q68" i="1" s="1"/>
  <c r="I68" i="1"/>
  <c r="P68" i="1" s="1"/>
  <c r="H68" i="1"/>
  <c r="O68" i="1" s="1"/>
  <c r="L69" i="1"/>
  <c r="S69" i="1" s="1"/>
  <c r="K69" i="1"/>
  <c r="R69" i="1" s="1"/>
  <c r="J69" i="1"/>
  <c r="Q69" i="1" s="1"/>
  <c r="I69" i="1"/>
  <c r="P69" i="1" s="1"/>
  <c r="H69" i="1"/>
  <c r="O69" i="1" s="1"/>
  <c r="L70" i="1"/>
  <c r="S70" i="1" s="1"/>
  <c r="K70" i="1"/>
  <c r="R70" i="1" s="1"/>
  <c r="J70" i="1"/>
  <c r="Q70" i="1" s="1"/>
  <c r="I70" i="1"/>
  <c r="P70" i="1" s="1"/>
  <c r="H70" i="1"/>
  <c r="O70" i="1" s="1"/>
  <c r="L71" i="1"/>
  <c r="S71" i="1" s="1"/>
  <c r="K71" i="1"/>
  <c r="R71" i="1" s="1"/>
  <c r="J71" i="1"/>
  <c r="Q71" i="1" s="1"/>
  <c r="I71" i="1"/>
  <c r="P71" i="1" s="1"/>
  <c r="H71" i="1"/>
  <c r="O71" i="1" s="1"/>
  <c r="L72" i="1"/>
  <c r="S72" i="1" s="1"/>
  <c r="K72" i="1"/>
  <c r="R72" i="1" s="1"/>
  <c r="J72" i="1"/>
  <c r="Q72" i="1" s="1"/>
  <c r="I72" i="1"/>
  <c r="P72" i="1" s="1"/>
  <c r="H72" i="1"/>
  <c r="O72" i="1" s="1"/>
  <c r="L73" i="1"/>
  <c r="S73" i="1" s="1"/>
  <c r="K73" i="1"/>
  <c r="R73" i="1" s="1"/>
  <c r="J73" i="1"/>
  <c r="Q73" i="1" s="1"/>
  <c r="I73" i="1"/>
  <c r="P73" i="1" s="1"/>
  <c r="H73" i="1"/>
  <c r="O73" i="1" s="1"/>
  <c r="L74" i="1"/>
  <c r="S74" i="1" s="1"/>
  <c r="K74" i="1"/>
  <c r="R74" i="1" s="1"/>
  <c r="J74" i="1"/>
  <c r="Q74" i="1" s="1"/>
  <c r="I74" i="1"/>
  <c r="P74" i="1" s="1"/>
  <c r="H74" i="1"/>
  <c r="O74" i="1" s="1"/>
  <c r="L75" i="1"/>
  <c r="S75" i="1" s="1"/>
  <c r="K75" i="1"/>
  <c r="R75" i="1" s="1"/>
  <c r="J75" i="1"/>
  <c r="Q75" i="1" s="1"/>
  <c r="I75" i="1"/>
  <c r="P75" i="1" s="1"/>
  <c r="H75" i="1"/>
  <c r="O75" i="1" s="1"/>
  <c r="L76" i="1"/>
  <c r="S76" i="1" s="1"/>
  <c r="K76" i="1"/>
  <c r="R76" i="1" s="1"/>
  <c r="J76" i="1"/>
  <c r="Q76" i="1" s="1"/>
  <c r="I76" i="1"/>
  <c r="P76" i="1" s="1"/>
  <c r="H76" i="1"/>
  <c r="O76" i="1" s="1"/>
  <c r="L77" i="1"/>
  <c r="S77" i="1" s="1"/>
  <c r="K77" i="1"/>
  <c r="R77" i="1" s="1"/>
  <c r="J77" i="1"/>
  <c r="Q77" i="1" s="1"/>
  <c r="I77" i="1"/>
  <c r="P77" i="1" s="1"/>
  <c r="H77" i="1"/>
  <c r="O77" i="1" s="1"/>
</calcChain>
</file>

<file path=xl/sharedStrings.xml><?xml version="1.0" encoding="utf-8"?>
<sst xmlns="http://schemas.openxmlformats.org/spreadsheetml/2006/main" count="18" uniqueCount="18">
  <si>
    <t>jaarrente</t>
  </si>
  <si>
    <t>30 jaar</t>
  </si>
  <si>
    <t>25 jaar</t>
  </si>
  <si>
    <t>20 jaar</t>
  </si>
  <si>
    <t>15 jaar</t>
  </si>
  <si>
    <t>10 jaar</t>
  </si>
  <si>
    <t>hypotheeksom</t>
  </si>
  <si>
    <t>Maandannuïteit 30 jaar</t>
  </si>
  <si>
    <t>Maandannuïteit 25 jaar</t>
  </si>
  <si>
    <t>Maandannuïteit 20 jaar</t>
  </si>
  <si>
    <t>Maandannuïteit 15 jaar</t>
  </si>
  <si>
    <t>Maandannuïteit 10 jaar</t>
  </si>
  <si>
    <t>maandrente</t>
  </si>
  <si>
    <t>360 maanden</t>
  </si>
  <si>
    <t>300 maanden</t>
  </si>
  <si>
    <t>240 maanden</t>
  </si>
  <si>
    <t>180 maanden</t>
  </si>
  <si>
    <t>120 maanden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</si>
</sst>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[$€-413]\ * #,##0.00_ ;_ [$€-413]\ * \-#,##0.00_ ;_ [$€-413]\ * &quot;-&quot;??_ ;_ @_ "/>
    <numFmt numFmtId="165" formatCode="0.000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3" fillId="0" borderId="0" xfId="0" applyFont="1"/>
    <xf numFmtId="10" fontId="3" fillId="0" borderId="0" xfId="1" applyNumberFormat="1" applyFont="1"/>
    <xf numFmtId="0" fontId="2" fillId="0" borderId="0" xfId="0" applyFont="1"/>
    <xf numFmtId="10" fontId="2" fillId="0" borderId="0" xfId="1" applyNumberFormat="1" applyFont="1"/>
    <xf numFmtId="0" fontId="2" fillId="0" borderId="2" xfId="0" applyFont="1" applyBorder="1"/>
    <xf numFmtId="0" fontId="3" fillId="0" borderId="0" xfId="0" applyFont="1" applyBorder="1"/>
    <xf numFmtId="0" fontId="4" fillId="0" borderId="1" xfId="0" applyFont="1" applyBorder="1" applyAlignment="1">
      <alignment horizontal="left"/>
    </xf>
    <xf numFmtId="2" fontId="4" fillId="0" borderId="0" xfId="0" applyNumberFormat="1" applyFont="1"/>
    <xf numFmtId="2" fontId="3" fillId="0" borderId="0" xfId="0" applyNumberFormat="1" applyFont="1"/>
    <xf numFmtId="0" fontId="3" fillId="0" borderId="0" xfId="0" applyFont="1" applyBorder="1" applyAlignment="1">
      <alignment horizontal="left"/>
    </xf>
    <xf numFmtId="0" fontId="0" fillId="0" borderId="0" xfId="0" applyFont="1"/>
    <xf numFmtId="0" fontId="2" fillId="0" borderId="2" xfId="0" applyFont="1" applyFill="1" applyBorder="1"/>
    <xf numFmtId="0" fontId="2" fillId="0" borderId="3" xfId="0" applyFont="1" applyFill="1" applyBorder="1"/>
    <xf numFmtId="0" fontId="1" fillId="0" borderId="0" xfId="0" applyFont="1"/>
    <xf numFmtId="10" fontId="1" fillId="0" borderId="0" xfId="1" applyNumberFormat="1" applyFont="1"/>
    <xf numFmtId="164" fontId="1" fillId="0" borderId="0" xfId="0" applyNumberFormat="1" applyFont="1"/>
    <xf numFmtId="2" fontId="1" fillId="0" borderId="0" xfId="0" applyNumberFormat="1" applyFont="1"/>
    <xf numFmtId="165" fontId="1" fillId="0" borderId="4" xfId="1" applyNumberFormat="1" applyFont="1" applyBorder="1" applyAlignment="1">
      <alignment horizontal="left"/>
    </xf>
    <xf numFmtId="0" fontId="1" fillId="0" borderId="0" xfId="0" applyFont="1" applyBorder="1"/>
    <xf numFmtId="0" fontId="1" fillId="0" borderId="5" xfId="0" applyFont="1" applyBorder="1"/>
    <xf numFmtId="165" fontId="1" fillId="0" borderId="4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165" fontId="1" fillId="0" borderId="6" xfId="1" applyNumberFormat="1" applyFont="1" applyBorder="1" applyAlignment="1">
      <alignment horizontal="left"/>
    </xf>
    <xf numFmtId="0" fontId="1" fillId="0" borderId="7" xfId="0" applyFont="1" applyBorder="1"/>
    <xf numFmtId="0" fontId="1" fillId="0" borderId="8" xfId="0" applyFont="1" applyBorder="1"/>
  </cellXfs>
  <cellStyles count="2">
    <cellStyle name="Procent" xfId="1" builtinId="5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77"/>
  <sheetViews>
    <sheetView tabSelected="1" workbookViewId="0">
      <selection activeCell="F68" sqref="F68:F77"/>
    </sheetView>
  </sheetViews>
  <sheetFormatPr defaultColWidth="9.1796875" defaultRowHeight="14.5" x14ac:dyDescent="0.35"/>
  <cols>
    <col min="1" max="1" width="9.1796875" style="2" customWidth="1"/>
    <col min="2" max="6" width="9.1796875" style="1" customWidth="1"/>
    <col min="7" max="7" width="14.453125" style="1" customWidth="1"/>
    <col min="8" max="12" width="10.26953125" style="9" customWidth="1"/>
    <col min="13" max="13" width="9.1796875" style="1"/>
    <col min="14" max="14" width="13.7265625" style="10" customWidth="1"/>
    <col min="15" max="17" width="13.7265625" style="6" customWidth="1"/>
    <col min="18" max="19" width="12.7265625" style="1" bestFit="1" customWidth="1"/>
    <col min="20" max="16384" width="9.1796875" style="1"/>
  </cols>
  <sheetData>
    <row r="1" spans="1:19" x14ac:dyDescent="0.35">
      <c r="A1" s="4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8" t="s">
        <v>7</v>
      </c>
      <c r="I1" s="8" t="s">
        <v>8</v>
      </c>
      <c r="J1" s="8" t="s">
        <v>9</v>
      </c>
      <c r="K1" s="8" t="s">
        <v>10</v>
      </c>
      <c r="L1" s="8" t="s">
        <v>11</v>
      </c>
      <c r="M1" s="14"/>
      <c r="N1" s="7" t="s">
        <v>12</v>
      </c>
      <c r="O1" s="5" t="s">
        <v>13</v>
      </c>
      <c r="P1" s="5" t="s">
        <v>14</v>
      </c>
      <c r="Q1" s="5" t="s">
        <v>15</v>
      </c>
      <c r="R1" s="12" t="s">
        <v>16</v>
      </c>
      <c r="S1" s="13" t="s">
        <v>17</v>
      </c>
    </row>
    <row r="2" spans="1:19" x14ac:dyDescent="0.35">
      <c r="A2" s="15">
        <v>0.01</v>
      </c>
      <c r="B2" s="14">
        <v>360</v>
      </c>
      <c r="C2" s="14">
        <v>300</v>
      </c>
      <c r="D2" s="14">
        <v>240</v>
      </c>
      <c r="E2" s="11">
        <v>180</v>
      </c>
      <c r="F2" s="11">
        <v>120</v>
      </c>
      <c r="G2" s="16">
        <v>100000</v>
      </c>
      <c r="H2" s="17">
        <f>($N2/(1-((1+$N2)^-B2)))*$G2</f>
        <v>321.63952044650716</v>
      </c>
      <c r="I2" s="17">
        <f>($N2/(1-((1+$N2)^-C2)))*$G2</f>
        <v>376.8724542306025</v>
      </c>
      <c r="J2" s="17">
        <f>($N2/(1-((1+$N2)^-D2)))*$G2</f>
        <v>459.89430695785296</v>
      </c>
      <c r="K2" s="17">
        <f>($N2/(1-((1+$N2)^-E2)))*$G2</f>
        <v>598.49451451834489</v>
      </c>
      <c r="L2" s="17">
        <f>($N2/(1-((1+$N2)^-F2)))*$G2</f>
        <v>876.04121370164103</v>
      </c>
      <c r="M2" s="14"/>
      <c r="N2" s="18">
        <f>A2/12</f>
        <v>8.3333333333333339E-4</v>
      </c>
      <c r="O2" s="19">
        <f>$G2/H2</f>
        <v>310.90706720734369</v>
      </c>
      <c r="P2" s="19">
        <f>$G2/I2</f>
        <v>265.34175920114217</v>
      </c>
      <c r="Q2" s="19">
        <f>$G2/J2</f>
        <v>217.44126528003423</v>
      </c>
      <c r="R2" s="19">
        <f t="shared" ref="R2:S11" si="0">$G2/K2</f>
        <v>167.08590901702379</v>
      </c>
      <c r="S2" s="20">
        <f t="shared" si="0"/>
        <v>114.14988066310045</v>
      </c>
    </row>
    <row r="3" spans="1:19" x14ac:dyDescent="0.35">
      <c r="A3" s="15">
        <v>1.0999999999999999E-2</v>
      </c>
      <c r="B3" s="14">
        <v>360</v>
      </c>
      <c r="C3" s="14">
        <v>300</v>
      </c>
      <c r="D3" s="14">
        <v>240</v>
      </c>
      <c r="E3" s="11">
        <v>180</v>
      </c>
      <c r="F3" s="11">
        <v>120</v>
      </c>
      <c r="G3" s="16">
        <v>100000</v>
      </c>
      <c r="H3" s="17">
        <f t="shared" ref="H3:H11" si="1">($N3/(1-((1+$N3)^-B3)))*$G3</f>
        <v>326.25352791664051</v>
      </c>
      <c r="I3" s="17">
        <f t="shared" ref="I3:I11" si="2">($N3/(1-((1+$N3)^-C3)))*$G3</f>
        <v>381.41651396234965</v>
      </c>
      <c r="J3" s="17">
        <f t="shared" ref="J3:J11" si="3">($N3/(1-((1+$N3)^-D3)))*$G3</f>
        <v>464.36937660122283</v>
      </c>
      <c r="K3" s="17">
        <f t="shared" ref="K3:K11" si="4">($N3/(1-((1+$N3)^-E3)))*$G3</f>
        <v>602.90274820416562</v>
      </c>
      <c r="L3" s="17">
        <f t="shared" ref="L3:L11" si="5">($N3/(1-((1+$N3)^-F3)))*$G3</f>
        <v>880.38827649628547</v>
      </c>
      <c r="M3" s="14"/>
      <c r="N3" s="18">
        <f t="shared" ref="N3:N11" si="6">A3/12</f>
        <v>9.1666666666666665E-4</v>
      </c>
      <c r="O3" s="19">
        <f t="shared" ref="O3:O11" si="7">$G3/H3</f>
        <v>306.51009550324471</v>
      </c>
      <c r="P3" s="19">
        <f t="shared" ref="P3:P11" si="8">$G3/I3</f>
        <v>262.1805725220151</v>
      </c>
      <c r="Q3" s="19">
        <f t="shared" ref="Q3:Q11" si="9">$G3/J3</f>
        <v>215.34581098330045</v>
      </c>
      <c r="R3" s="19">
        <f t="shared" si="0"/>
        <v>165.86422984115546</v>
      </c>
      <c r="S3" s="20">
        <f t="shared" si="0"/>
        <v>113.58624673873871</v>
      </c>
    </row>
    <row r="4" spans="1:19" x14ac:dyDescent="0.35">
      <c r="A4" s="15">
        <v>1.2E-2</v>
      </c>
      <c r="B4" s="14">
        <v>360</v>
      </c>
      <c r="C4" s="14">
        <v>300</v>
      </c>
      <c r="D4" s="14">
        <v>240</v>
      </c>
      <c r="E4" s="11">
        <v>180</v>
      </c>
      <c r="F4" s="11">
        <v>120</v>
      </c>
      <c r="G4" s="16">
        <v>100000</v>
      </c>
      <c r="H4" s="17">
        <f t="shared" si="1"/>
        <v>330.90869411922023</v>
      </c>
      <c r="I4" s="17">
        <f t="shared" si="2"/>
        <v>385.99498668498308</v>
      </c>
      <c r="J4" s="17">
        <f t="shared" si="3"/>
        <v>468.8720514607935</v>
      </c>
      <c r="K4" s="17">
        <f t="shared" si="4"/>
        <v>607.33172939624944</v>
      </c>
      <c r="L4" s="17">
        <f t="shared" si="5"/>
        <v>884.74919136508345</v>
      </c>
      <c r="M4" s="14"/>
      <c r="N4" s="18">
        <f t="shared" si="6"/>
        <v>1E-3</v>
      </c>
      <c r="O4" s="19">
        <f t="shared" si="7"/>
        <v>302.19816456068048</v>
      </c>
      <c r="P4" s="19">
        <f t="shared" si="8"/>
        <v>259.0707222879339</v>
      </c>
      <c r="Q4" s="19">
        <f t="shared" si="9"/>
        <v>213.27780081675837</v>
      </c>
      <c r="R4" s="19">
        <f t="shared" si="0"/>
        <v>164.65466096989587</v>
      </c>
      <c r="S4" s="20">
        <f t="shared" si="0"/>
        <v>113.02638191249382</v>
      </c>
    </row>
    <row r="5" spans="1:19" x14ac:dyDescent="0.35">
      <c r="A5" s="15">
        <v>1.2999999999999999E-2</v>
      </c>
      <c r="B5" s="14">
        <v>360</v>
      </c>
      <c r="C5" s="14">
        <v>300</v>
      </c>
      <c r="D5" s="14">
        <v>240</v>
      </c>
      <c r="E5" s="11">
        <v>180</v>
      </c>
      <c r="F5" s="11">
        <v>120</v>
      </c>
      <c r="G5" s="16">
        <v>100000</v>
      </c>
      <c r="H5" s="17">
        <f t="shared" si="1"/>
        <v>335.60492913255098</v>
      </c>
      <c r="I5" s="17">
        <f t="shared" si="2"/>
        <v>390.60781882423606</v>
      </c>
      <c r="J5" s="17">
        <f t="shared" si="3"/>
        <v>473.40230276981049</v>
      </c>
      <c r="K5" s="17">
        <f t="shared" si="4"/>
        <v>611.78144479244247</v>
      </c>
      <c r="L5" s="17">
        <f t="shared" si="5"/>
        <v>889.12395339800446</v>
      </c>
      <c r="M5" s="14"/>
      <c r="N5" s="18">
        <f t="shared" si="6"/>
        <v>1.0833333333333333E-3</v>
      </c>
      <c r="O5" s="19">
        <f t="shared" si="7"/>
        <v>297.9694018752146</v>
      </c>
      <c r="P5" s="19">
        <f t="shared" si="8"/>
        <v>256.0112603506218</v>
      </c>
      <c r="Q5" s="19">
        <f t="shared" si="9"/>
        <v>211.23682629956386</v>
      </c>
      <c r="R5" s="19">
        <f t="shared" si="0"/>
        <v>163.4570660016123</v>
      </c>
      <c r="S5" s="20">
        <f t="shared" si="0"/>
        <v>112.47025751339345</v>
      </c>
    </row>
    <row r="6" spans="1:19" x14ac:dyDescent="0.35">
      <c r="A6" s="15">
        <v>1.4E-2</v>
      </c>
      <c r="B6" s="14">
        <v>360</v>
      </c>
      <c r="C6" s="14">
        <v>300</v>
      </c>
      <c r="D6" s="14">
        <v>240</v>
      </c>
      <c r="E6" s="11">
        <v>180</v>
      </c>
      <c r="F6" s="11">
        <v>120</v>
      </c>
      <c r="G6" s="16">
        <v>100000</v>
      </c>
      <c r="H6" s="17">
        <f t="shared" si="1"/>
        <v>340.34213593312887</v>
      </c>
      <c r="I6" s="17">
        <f t="shared" si="2"/>
        <v>395.25495263688197</v>
      </c>
      <c r="J6" s="17">
        <f t="shared" si="3"/>
        <v>477.96009960238661</v>
      </c>
      <c r="K6" s="17">
        <f t="shared" si="4"/>
        <v>616.25188017206074</v>
      </c>
      <c r="L6" s="17">
        <f t="shared" si="5"/>
        <v>893.51255741204125</v>
      </c>
      <c r="M6" s="14"/>
      <c r="N6" s="18">
        <f t="shared" si="6"/>
        <v>1.1666666666666668E-3</v>
      </c>
      <c r="O6" s="19">
        <f t="shared" si="7"/>
        <v>293.82197924399287</v>
      </c>
      <c r="P6" s="19">
        <f t="shared" si="8"/>
        <v>253.00125737290716</v>
      </c>
      <c r="Q6" s="19">
        <f t="shared" si="9"/>
        <v>209.2224854819255</v>
      </c>
      <c r="R6" s="19">
        <f t="shared" si="0"/>
        <v>162.2713101858277</v>
      </c>
      <c r="S6" s="20">
        <f t="shared" si="0"/>
        <v>111.91784510520901</v>
      </c>
    </row>
    <row r="7" spans="1:19" x14ac:dyDescent="0.35">
      <c r="A7" s="15">
        <v>1.4999999999999999E-2</v>
      </c>
      <c r="B7" s="14">
        <v>360</v>
      </c>
      <c r="C7" s="14">
        <v>300</v>
      </c>
      <c r="D7" s="14">
        <v>240</v>
      </c>
      <c r="E7" s="11">
        <v>180</v>
      </c>
      <c r="F7" s="11">
        <v>120</v>
      </c>
      <c r="G7" s="16">
        <v>100000</v>
      </c>
      <c r="H7" s="17">
        <f t="shared" si="1"/>
        <v>345.1202104576326</v>
      </c>
      <c r="I7" s="17">
        <f t="shared" si="2"/>
        <v>399.93632623635602</v>
      </c>
      <c r="J7" s="17">
        <f t="shared" si="3"/>
        <v>482.54540888196112</v>
      </c>
      <c r="K7" s="17">
        <f t="shared" si="4"/>
        <v>620.74302039744271</v>
      </c>
      <c r="L7" s="17">
        <f t="shared" si="5"/>
        <v>897.91499795031632</v>
      </c>
      <c r="M7" s="14"/>
      <c r="N7" s="18">
        <f t="shared" si="6"/>
        <v>1.25E-3</v>
      </c>
      <c r="O7" s="19">
        <f t="shared" si="7"/>
        <v>289.75411166850841</v>
      </c>
      <c r="P7" s="19">
        <f t="shared" si="8"/>
        <v>250.0398024382051</v>
      </c>
      <c r="Q7" s="19">
        <f t="shared" si="9"/>
        <v>207.23438283600314</v>
      </c>
      <c r="R7" s="19">
        <f t="shared" si="0"/>
        <v>161.09726040249808</v>
      </c>
      <c r="S7" s="20">
        <f t="shared" si="0"/>
        <v>111.36911648460206</v>
      </c>
    </row>
    <row r="8" spans="1:19" x14ac:dyDescent="0.35">
      <c r="A8" s="15">
        <v>1.6E-2</v>
      </c>
      <c r="B8" s="14">
        <v>360</v>
      </c>
      <c r="C8" s="14">
        <v>300</v>
      </c>
      <c r="D8" s="14">
        <v>240</v>
      </c>
      <c r="E8" s="11">
        <v>180</v>
      </c>
      <c r="F8" s="11">
        <v>120</v>
      </c>
      <c r="G8" s="16">
        <v>100000</v>
      </c>
      <c r="H8" s="17">
        <f t="shared" si="1"/>
        <v>349.93904166962216</v>
      </c>
      <c r="I8" s="17">
        <f t="shared" si="2"/>
        <v>404.65187362070753</v>
      </c>
      <c r="J8" s="17">
        <f t="shared" si="3"/>
        <v>487.15819539108492</v>
      </c>
      <c r="K8" s="17">
        <f t="shared" si="4"/>
        <v>625.25484941659943</v>
      </c>
      <c r="L8" s="17">
        <f t="shared" si="5"/>
        <v>902.33126928262948</v>
      </c>
      <c r="M8" s="14"/>
      <c r="N8" s="18">
        <f t="shared" si="6"/>
        <v>1.3333333333333333E-3</v>
      </c>
      <c r="O8" s="19">
        <f t="shared" si="7"/>
        <v>285.76405628500896</v>
      </c>
      <c r="P8" s="19">
        <f t="shared" si="8"/>
        <v>247.12600266799464</v>
      </c>
      <c r="Q8" s="19">
        <f t="shared" si="9"/>
        <v>205.2721291483584</v>
      </c>
      <c r="R8" s="19">
        <f t="shared" si="0"/>
        <v>159.93478514130047</v>
      </c>
      <c r="S8" s="20">
        <f t="shared" si="0"/>
        <v>110.82404367910458</v>
      </c>
    </row>
    <row r="9" spans="1:19" x14ac:dyDescent="0.35">
      <c r="A9" s="15">
        <v>1.7000000000000001E-2</v>
      </c>
      <c r="B9" s="14">
        <v>360</v>
      </c>
      <c r="C9" s="14">
        <v>300</v>
      </c>
      <c r="D9" s="14">
        <v>240</v>
      </c>
      <c r="E9" s="11">
        <v>180</v>
      </c>
      <c r="F9" s="11">
        <v>120</v>
      </c>
      <c r="G9" s="16">
        <v>100000</v>
      </c>
      <c r="H9" s="17">
        <f t="shared" si="1"/>
        <v>354.79851163066263</v>
      </c>
      <c r="I9" s="17">
        <f t="shared" si="2"/>
        <v>409.4015247026187</v>
      </c>
      <c r="J9" s="17">
        <f t="shared" si="3"/>
        <v>491.79842178219587</v>
      </c>
      <c r="K9" s="17">
        <f t="shared" si="4"/>
        <v>629.78735026656568</v>
      </c>
      <c r="L9" s="17">
        <f t="shared" si="5"/>
        <v>906.76136540686105</v>
      </c>
      <c r="M9" s="14"/>
      <c r="N9" s="18">
        <f t="shared" si="6"/>
        <v>1.4166666666666668E-3</v>
      </c>
      <c r="O9" s="19">
        <f t="shared" si="7"/>
        <v>281.85011132205022</v>
      </c>
      <c r="P9" s="19">
        <f t="shared" si="8"/>
        <v>244.25898284731122</v>
      </c>
      <c r="Q9" s="19">
        <f t="shared" si="9"/>
        <v>203.33534141410334</v>
      </c>
      <c r="R9" s="19">
        <f t="shared" si="0"/>
        <v>158.78375448105413</v>
      </c>
      <c r="S9" s="20">
        <f t="shared" si="0"/>
        <v>110.28259894501605</v>
      </c>
    </row>
    <row r="10" spans="1:19" x14ac:dyDescent="0.35">
      <c r="A10" s="15">
        <v>1.7999999999999999E-2</v>
      </c>
      <c r="B10" s="14">
        <v>360</v>
      </c>
      <c r="C10" s="14">
        <v>300</v>
      </c>
      <c r="D10" s="14">
        <v>240</v>
      </c>
      <c r="E10" s="11">
        <v>180</v>
      </c>
      <c r="F10" s="11">
        <v>120</v>
      </c>
      <c r="G10" s="16">
        <v>100000</v>
      </c>
      <c r="H10" s="17">
        <f t="shared" si="1"/>
        <v>359.69849557470729</v>
      </c>
      <c r="I10" s="17">
        <f t="shared" si="2"/>
        <v>414.18520534016488</v>
      </c>
      <c r="J10" s="17">
        <f t="shared" si="3"/>
        <v>496.46604858776067</v>
      </c>
      <c r="K10" s="17">
        <f t="shared" si="4"/>
        <v>634.34050507526013</v>
      </c>
      <c r="L10" s="17">
        <f t="shared" si="5"/>
        <v>911.20528004794164</v>
      </c>
      <c r="M10" s="14"/>
      <c r="N10" s="18">
        <f t="shared" si="6"/>
        <v>1.4999999999999998E-3</v>
      </c>
      <c r="O10" s="19">
        <f t="shared" si="7"/>
        <v>278.01061508535162</v>
      </c>
      <c r="P10" s="19">
        <f t="shared" si="8"/>
        <v>241.43788505886226</v>
      </c>
      <c r="Q10" s="19">
        <f t="shared" si="9"/>
        <v>201.42364273339211</v>
      </c>
      <c r="R10" s="19">
        <f t="shared" si="0"/>
        <v>157.6440400698292</v>
      </c>
      <c r="S10" s="20">
        <f t="shared" si="0"/>
        <v>109.7447547656206</v>
      </c>
    </row>
    <row r="11" spans="1:19" x14ac:dyDescent="0.35">
      <c r="A11" s="15">
        <v>1.9E-2</v>
      </c>
      <c r="B11" s="14">
        <v>360</v>
      </c>
      <c r="C11" s="14">
        <v>300</v>
      </c>
      <c r="D11" s="14">
        <v>240</v>
      </c>
      <c r="E11" s="11">
        <v>180</v>
      </c>
      <c r="F11" s="11">
        <v>120</v>
      </c>
      <c r="G11" s="16">
        <v>100000</v>
      </c>
      <c r="H11" s="17">
        <f t="shared" si="1"/>
        <v>364.63886198751152</v>
      </c>
      <c r="I11" s="17">
        <f t="shared" si="2"/>
        <v>419.00283737053428</v>
      </c>
      <c r="J11" s="17">
        <f t="shared" si="3"/>
        <v>501.16103423260273</v>
      </c>
      <c r="K11" s="17">
        <f t="shared" si="4"/>
        <v>638.91429506563372</v>
      </c>
      <c r="L11" s="17">
        <f t="shared" si="5"/>
        <v>915.66300666007203</v>
      </c>
      <c r="M11" s="14"/>
      <c r="N11" s="18">
        <f t="shared" si="6"/>
        <v>1.5833333333333333E-3</v>
      </c>
      <c r="O11" s="19">
        <f t="shared" si="7"/>
        <v>274.24394496773328</v>
      </c>
      <c r="P11" s="19">
        <f t="shared" si="8"/>
        <v>238.66186832421758</v>
      </c>
      <c r="Q11" s="19">
        <f t="shared" si="9"/>
        <v>199.53666220903204</v>
      </c>
      <c r="R11" s="19">
        <f t="shared" si="0"/>
        <v>156.51551510477208</v>
      </c>
      <c r="S11" s="20">
        <f t="shared" si="0"/>
        <v>109.21048384902558</v>
      </c>
    </row>
    <row r="12" spans="1:19" x14ac:dyDescent="0.35">
      <c r="A12" s="15"/>
      <c r="B12" s="14"/>
      <c r="C12" s="14"/>
      <c r="D12" s="14"/>
      <c r="E12" s="14"/>
      <c r="F12" s="14"/>
      <c r="G12" s="14"/>
      <c r="H12" s="17"/>
      <c r="I12" s="17"/>
      <c r="J12" s="17"/>
      <c r="K12" s="17"/>
      <c r="L12" s="17"/>
      <c r="M12" s="14"/>
      <c r="N12" s="21"/>
      <c r="O12" s="19"/>
      <c r="P12" s="19"/>
      <c r="Q12" s="19"/>
      <c r="R12" s="19"/>
      <c r="S12" s="20"/>
    </row>
    <row r="13" spans="1:19" x14ac:dyDescent="0.35">
      <c r="A13" s="15">
        <v>0.02</v>
      </c>
      <c r="B13" s="14">
        <v>360</v>
      </c>
      <c r="C13" s="14">
        <v>300</v>
      </c>
      <c r="D13" s="14">
        <v>240</v>
      </c>
      <c r="E13" s="11">
        <v>180</v>
      </c>
      <c r="F13" s="11">
        <v>120</v>
      </c>
      <c r="G13" s="16">
        <v>100000</v>
      </c>
      <c r="H13" s="17">
        <f>($N13/(1-((1+$N13)^-B13)))*$G13</f>
        <v>369.61947268880937</v>
      </c>
      <c r="I13" s="17">
        <f t="shared" ref="I13:I22" si="10">($N13/(1-((1+$N13)^-C13)))*$G13</f>
        <v>423.85433864406002</v>
      </c>
      <c r="J13" s="17">
        <f t="shared" ref="J13:J22" si="11">($N13/(1-((1+$N13)^-D13)))*$G13</f>
        <v>505.88333504510018</v>
      </c>
      <c r="K13" s="17">
        <f>($N13/(1-((1+$N13)^-E13)))*$G13</f>
        <v>643.50870055770292</v>
      </c>
      <c r="L13" s="17">
        <f>($N13/(1-((1+$N13)^-F13)))*$G13</f>
        <v>920.1345384255726</v>
      </c>
      <c r="M13" s="14"/>
      <c r="N13" s="18">
        <f>A13/12</f>
        <v>1.6666666666666668E-3</v>
      </c>
      <c r="O13" s="19">
        <f>$G13/H13</f>
        <v>270.54851648520196</v>
      </c>
      <c r="P13" s="19">
        <f t="shared" ref="P13:P22" si="12">$G13/I13</f>
        <v>235.9301082534794</v>
      </c>
      <c r="Q13" s="19">
        <f t="shared" ref="Q13:S22" si="13">$G13/J13</f>
        <v>197.67403484656174</v>
      </c>
      <c r="R13" s="19">
        <f>$G13/K13</f>
        <v>155.39805431276073</v>
      </c>
      <c r="S13" s="20">
        <f>$G13/L13</f>
        <v>108.67975912642991</v>
      </c>
    </row>
    <row r="14" spans="1:19" x14ac:dyDescent="0.35">
      <c r="A14" s="15">
        <v>2.1000000000000001E-2</v>
      </c>
      <c r="B14" s="14">
        <v>360</v>
      </c>
      <c r="C14" s="14">
        <v>300</v>
      </c>
      <c r="D14" s="14">
        <v>240</v>
      </c>
      <c r="E14" s="11">
        <v>180</v>
      </c>
      <c r="F14" s="11">
        <v>120</v>
      </c>
      <c r="G14" s="16">
        <v>100000</v>
      </c>
      <c r="H14" s="17">
        <f t="shared" ref="H14:H22" si="14">($N14/(1-((1+$N14)^-B14)))*$G14</f>
        <v>374.64018291926141</v>
      </c>
      <c r="I14" s="17">
        <f t="shared" si="10"/>
        <v>428.73962306107722</v>
      </c>
      <c r="J14" s="17">
        <f t="shared" si="11"/>
        <v>510.63290527046604</v>
      </c>
      <c r="K14" s="17">
        <f t="shared" ref="K14:K22" si="15">($N14/(1-((1+$N14)^-E14)))*$G14</f>
        <v>648.12370097273902</v>
      </c>
      <c r="L14" s="17">
        <f t="shared" ref="L14:L22" si="16">($N14/(1-((1+$N14)^-F14)))*$G14</f>
        <v>924.61986825677184</v>
      </c>
      <c r="M14" s="14"/>
      <c r="N14" s="18">
        <f t="shared" ref="N14:N22" si="17">A14/12</f>
        <v>1.75E-3</v>
      </c>
      <c r="O14" s="19">
        <f t="shared" ref="O14:O22" si="18">$G14/H14</f>
        <v>266.92278233686153</v>
      </c>
      <c r="P14" s="19">
        <f t="shared" si="12"/>
        <v>233.24179670175769</v>
      </c>
      <c r="Q14" s="19">
        <f t="shared" si="13"/>
        <v>195.8354014554412</v>
      </c>
      <c r="R14" s="19">
        <f t="shared" si="13"/>
        <v>154.29153393081384</v>
      </c>
      <c r="S14" s="20">
        <f t="shared" si="13"/>
        <v>108.15255375004496</v>
      </c>
    </row>
    <row r="15" spans="1:19" x14ac:dyDescent="0.35">
      <c r="A15" s="15">
        <v>2.1999999999999999E-2</v>
      </c>
      <c r="B15" s="14">
        <v>360</v>
      </c>
      <c r="C15" s="14">
        <v>300</v>
      </c>
      <c r="D15" s="14">
        <v>240</v>
      </c>
      <c r="E15" s="11">
        <v>180</v>
      </c>
      <c r="F15" s="11">
        <v>120</v>
      </c>
      <c r="G15" s="16">
        <v>100000</v>
      </c>
      <c r="H15" s="17">
        <f t="shared" si="14"/>
        <v>379.70084143026668</v>
      </c>
      <c r="I15" s="17">
        <f t="shared" si="10"/>
        <v>433.65860060940446</v>
      </c>
      <c r="J15" s="17">
        <f t="shared" si="11"/>
        <v>515.40969708335331</v>
      </c>
      <c r="K15" s="17">
        <f t="shared" si="15"/>
        <v>652.75927483595797</v>
      </c>
      <c r="L15" s="17">
        <f t="shared" si="16"/>
        <v>929.11898879546686</v>
      </c>
      <c r="M15" s="14"/>
      <c r="N15" s="18">
        <f t="shared" si="17"/>
        <v>1.8333333333333333E-3</v>
      </c>
      <c r="O15" s="19">
        <f t="shared" si="18"/>
        <v>263.36523148939438</v>
      </c>
      <c r="P15" s="19">
        <f t="shared" si="12"/>
        <v>230.59614143354631</v>
      </c>
      <c r="Q15" s="19">
        <f t="shared" si="13"/>
        <v>194.02040855243698</v>
      </c>
      <c r="R15" s="19">
        <f t="shared" si="13"/>
        <v>153.1958316871569</v>
      </c>
      <c r="S15" s="20">
        <f t="shared" si="13"/>
        <v>107.62884109132513</v>
      </c>
    </row>
    <row r="16" spans="1:19" x14ac:dyDescent="0.35">
      <c r="A16" s="15">
        <v>2.3E-2</v>
      </c>
      <c r="B16" s="14">
        <v>360</v>
      </c>
      <c r="C16" s="14">
        <v>300</v>
      </c>
      <c r="D16" s="14">
        <v>240</v>
      </c>
      <c r="E16" s="11">
        <v>180</v>
      </c>
      <c r="F16" s="11">
        <v>120</v>
      </c>
      <c r="G16" s="16">
        <v>100000</v>
      </c>
      <c r="H16" s="17">
        <f t="shared" si="14"/>
        <v>384.80129057802549</v>
      </c>
      <c r="I16" s="17">
        <f t="shared" si="10"/>
        <v>438.61117740421236</v>
      </c>
      <c r="J16" s="17">
        <f t="shared" si="11"/>
        <v>520.21366060205605</v>
      </c>
      <c r="K16" s="17">
        <f t="shared" si="15"/>
        <v>657.4153997807457</v>
      </c>
      <c r="L16" s="17">
        <f t="shared" si="16"/>
        <v>933.6318924145022</v>
      </c>
      <c r="M16" s="14"/>
      <c r="N16" s="18">
        <f t="shared" si="17"/>
        <v>1.9166666666666666E-3</v>
      </c>
      <c r="O16" s="19">
        <f t="shared" si="18"/>
        <v>259.87438828436876</v>
      </c>
      <c r="P16" s="19">
        <f t="shared" si="12"/>
        <v>227.99236579382168</v>
      </c>
      <c r="Q16" s="19">
        <f t="shared" si="13"/>
        <v>192.22870826626803</v>
      </c>
      <c r="R16" s="19">
        <f t="shared" si="13"/>
        <v>152.11082678220035</v>
      </c>
      <c r="S16" s="20">
        <f t="shared" si="13"/>
        <v>107.10859473896726</v>
      </c>
    </row>
    <row r="17" spans="1:19" x14ac:dyDescent="0.35">
      <c r="A17" s="15">
        <v>2.4E-2</v>
      </c>
      <c r="B17" s="14">
        <v>360</v>
      </c>
      <c r="C17" s="14">
        <v>300</v>
      </c>
      <c r="D17" s="14">
        <v>240</v>
      </c>
      <c r="E17" s="11">
        <v>180</v>
      </c>
      <c r="F17" s="11">
        <v>120</v>
      </c>
      <c r="G17" s="16">
        <v>100000</v>
      </c>
      <c r="H17" s="17">
        <f t="shared" si="14"/>
        <v>389.94136642040525</v>
      </c>
      <c r="I17" s="17">
        <f t="shared" si="10"/>
        <v>443.59725572864016</v>
      </c>
      <c r="J17" s="17">
        <f t="shared" si="11"/>
        <v>525.04474390226028</v>
      </c>
      <c r="K17" s="17">
        <f t="shared" si="15"/>
        <v>662.09205255169491</v>
      </c>
      <c r="L17" s="17">
        <f t="shared" si="16"/>
        <v>938.15857121736963</v>
      </c>
      <c r="M17" s="14"/>
      <c r="N17" s="18">
        <f t="shared" si="17"/>
        <v>2E-3</v>
      </c>
      <c r="O17" s="19">
        <f t="shared" si="18"/>
        <v>256.448811568731</v>
      </c>
      <c r="P17" s="19">
        <f t="shared" si="12"/>
        <v>225.42970838659238</v>
      </c>
      <c r="Q17" s="19">
        <f t="shared" si="13"/>
        <v>190.45995824427393</v>
      </c>
      <c r="R17" s="19">
        <f t="shared" si="13"/>
        <v>151.03639987008029</v>
      </c>
      <c r="S17" s="20">
        <f t="shared" si="13"/>
        <v>106.59178849716034</v>
      </c>
    </row>
    <row r="18" spans="1:19" x14ac:dyDescent="0.35">
      <c r="A18" s="15">
        <v>2.5000000000000001E-2</v>
      </c>
      <c r="B18" s="14">
        <v>360</v>
      </c>
      <c r="C18" s="14">
        <v>300</v>
      </c>
      <c r="D18" s="14">
        <v>240</v>
      </c>
      <c r="E18" s="11">
        <v>180</v>
      </c>
      <c r="F18" s="11">
        <v>120</v>
      </c>
      <c r="G18" s="16">
        <v>100000</v>
      </c>
      <c r="H18" s="17">
        <f t="shared" si="14"/>
        <v>395.12089881771584</v>
      </c>
      <c r="I18" s="17">
        <f t="shared" si="10"/>
        <v>448.61673407660061</v>
      </c>
      <c r="J18" s="17">
        <f t="shared" si="11"/>
        <v>529.90289303220527</v>
      </c>
      <c r="K18" s="17">
        <f t="shared" si="15"/>
        <v>666.78920900895332</v>
      </c>
      <c r="L18" s="17">
        <f t="shared" si="16"/>
        <v>942.69901703959488</v>
      </c>
      <c r="M18" s="14"/>
      <c r="N18" s="18">
        <f t="shared" si="17"/>
        <v>2.0833333333333333E-3</v>
      </c>
      <c r="O18" s="19">
        <f t="shared" si="18"/>
        <v>253.0870938470247</v>
      </c>
      <c r="P18" s="19">
        <f t="shared" si="12"/>
        <v>222.90742275994805</v>
      </c>
      <c r="Q18" s="19">
        <f t="shared" si="13"/>
        <v>188.71382156036356</v>
      </c>
      <c r="R18" s="19">
        <f t="shared" si="13"/>
        <v>149.97243304016524</v>
      </c>
      <c r="S18" s="20">
        <f t="shared" si="13"/>
        <v>106.07839638364642</v>
      </c>
    </row>
    <row r="19" spans="1:19" x14ac:dyDescent="0.35">
      <c r="A19" s="15">
        <v>2.5999999999999999E-2</v>
      </c>
      <c r="B19" s="14">
        <v>360</v>
      </c>
      <c r="C19" s="14">
        <v>300</v>
      </c>
      <c r="D19" s="14">
        <v>240</v>
      </c>
      <c r="E19" s="11">
        <v>180</v>
      </c>
      <c r="F19" s="11">
        <v>120</v>
      </c>
      <c r="G19" s="16">
        <v>100000</v>
      </c>
      <c r="H19" s="17">
        <f t="shared" si="14"/>
        <v>400.339711536366</v>
      </c>
      <c r="I19" s="17">
        <f t="shared" si="10"/>
        <v>453.66950719663151</v>
      </c>
      <c r="J19" s="17">
        <f t="shared" si="11"/>
        <v>534.7880520278502</v>
      </c>
      <c r="K19" s="17">
        <f t="shared" si="15"/>
        <v>671.50684413200622</v>
      </c>
      <c r="L19" s="17">
        <f t="shared" si="16"/>
        <v>947.25322144910933</v>
      </c>
      <c r="M19" s="14"/>
      <c r="N19" s="18">
        <f t="shared" si="17"/>
        <v>2.1666666666666666E-3</v>
      </c>
      <c r="O19" s="19">
        <f t="shared" si="18"/>
        <v>249.78786045539781</v>
      </c>
      <c r="P19" s="19">
        <f t="shared" si="12"/>
        <v>220.42477709805067</v>
      </c>
      <c r="Q19" s="19">
        <f t="shared" si="13"/>
        <v>186.98996662474482</v>
      </c>
      <c r="R19" s="19">
        <f t="shared" si="13"/>
        <v>148.91880979896877</v>
      </c>
      <c r="S19" s="20">
        <f t="shared" si="13"/>
        <v>105.56839262791829</v>
      </c>
    </row>
    <row r="20" spans="1:19" x14ac:dyDescent="0.35">
      <c r="A20" s="15">
        <v>2.7E-2</v>
      </c>
      <c r="B20" s="14">
        <v>360</v>
      </c>
      <c r="C20" s="14">
        <v>300</v>
      </c>
      <c r="D20" s="14">
        <v>240</v>
      </c>
      <c r="E20" s="11">
        <v>180</v>
      </c>
      <c r="F20" s="11">
        <v>120</v>
      </c>
      <c r="G20" s="16">
        <v>100000</v>
      </c>
      <c r="H20" s="17">
        <f t="shared" si="14"/>
        <v>405.59762235558259</v>
      </c>
      <c r="I20" s="17">
        <f t="shared" si="10"/>
        <v>458.75546613713135</v>
      </c>
      <c r="J20" s="17">
        <f t="shared" si="11"/>
        <v>539.70016292850812</v>
      </c>
      <c r="K20" s="17">
        <f t="shared" si="15"/>
        <v>676.24493202352608</v>
      </c>
      <c r="L20" s="17">
        <f t="shared" si="16"/>
        <v>951.82117574651966</v>
      </c>
      <c r="M20" s="14"/>
      <c r="N20" s="18">
        <f t="shared" si="17"/>
        <v>2.2499999999999998E-3</v>
      </c>
      <c r="O20" s="19">
        <f t="shared" si="18"/>
        <v>246.54976875661069</v>
      </c>
      <c r="P20" s="19">
        <f t="shared" si="12"/>
        <v>217.9810539197106</v>
      </c>
      <c r="Q20" s="19">
        <f t="shared" si="13"/>
        <v>185.28806709522263</v>
      </c>
      <c r="R20" s="19">
        <f t="shared" si="13"/>
        <v>147.87541505230988</v>
      </c>
      <c r="S20" s="20">
        <f t="shared" si="13"/>
        <v>105.06175166944499</v>
      </c>
    </row>
    <row r="21" spans="1:19" x14ac:dyDescent="0.35">
      <c r="A21" s="15">
        <v>2.8000000000000001E-2</v>
      </c>
      <c r="B21" s="14">
        <v>360</v>
      </c>
      <c r="C21" s="14">
        <v>300</v>
      </c>
      <c r="D21" s="14">
        <v>240</v>
      </c>
      <c r="E21" s="11">
        <v>180</v>
      </c>
      <c r="F21" s="11">
        <v>120</v>
      </c>
      <c r="G21" s="16">
        <v>100000</v>
      </c>
      <c r="H21" s="17">
        <f t="shared" si="14"/>
        <v>410.89444317746063</v>
      </c>
      <c r="I21" s="17">
        <f t="shared" si="10"/>
        <v>463.87449829341068</v>
      </c>
      <c r="J21" s="17">
        <f t="shared" si="11"/>
        <v>544.63916579352997</v>
      </c>
      <c r="K21" s="17">
        <f t="shared" si="15"/>
        <v>681.0034459140868</v>
      </c>
      <c r="L21" s="17">
        <f t="shared" si="16"/>
        <v>956.4028709665107</v>
      </c>
      <c r="M21" s="14"/>
      <c r="N21" s="18">
        <f t="shared" si="17"/>
        <v>2.3333333333333335E-3</v>
      </c>
      <c r="O21" s="19">
        <f t="shared" si="18"/>
        <v>243.37150735526288</v>
      </c>
      <c r="P21" s="19">
        <f t="shared" si="12"/>
        <v>215.57554978318259</v>
      </c>
      <c r="Q21" s="19">
        <f t="shared" si="13"/>
        <v>183.60780178983586</v>
      </c>
      <c r="R21" s="19">
        <f t="shared" si="13"/>
        <v>146.84213508754505</v>
      </c>
      <c r="S21" s="20">
        <f t="shared" si="13"/>
        <v>104.55844815578935</v>
      </c>
    </row>
    <row r="22" spans="1:19" x14ac:dyDescent="0.35">
      <c r="A22" s="15">
        <v>2.9000000000000001E-2</v>
      </c>
      <c r="B22" s="14">
        <v>360</v>
      </c>
      <c r="C22" s="14">
        <v>300</v>
      </c>
      <c r="D22" s="14">
        <v>240</v>
      </c>
      <c r="E22" s="11">
        <v>180</v>
      </c>
      <c r="F22" s="11">
        <v>120</v>
      </c>
      <c r="G22" s="16">
        <v>100000</v>
      </c>
      <c r="H22" s="17">
        <f t="shared" si="14"/>
        <v>416.22998013933028</v>
      </c>
      <c r="I22" s="17">
        <f t="shared" si="10"/>
        <v>469.02648745544457</v>
      </c>
      <c r="J22" s="17">
        <f t="shared" si="11"/>
        <v>549.60499871867592</v>
      </c>
      <c r="K22" s="17">
        <f t="shared" si="15"/>
        <v>685.78235816590666</v>
      </c>
      <c r="L22" s="17">
        <f t="shared" si="16"/>
        <v>960.99829787761428</v>
      </c>
      <c r="M22" s="14"/>
      <c r="N22" s="18">
        <f t="shared" si="17"/>
        <v>2.4166666666666668E-3</v>
      </c>
      <c r="O22" s="19">
        <f t="shared" si="18"/>
        <v>240.25179533325698</v>
      </c>
      <c r="P22" s="19">
        <f t="shared" si="12"/>
        <v>213.20757499756249</v>
      </c>
      <c r="Q22" s="19">
        <f t="shared" si="13"/>
        <v>181.9488546012781</v>
      </c>
      <c r="R22" s="19">
        <f t="shared" si="13"/>
        <v>145.81885755627397</v>
      </c>
      <c r="S22" s="20">
        <f t="shared" si="13"/>
        <v>104.05845694092505</v>
      </c>
    </row>
    <row r="23" spans="1:19" x14ac:dyDescent="0.35">
      <c r="A23" s="15"/>
      <c r="B23" s="14"/>
      <c r="C23" s="14"/>
      <c r="D23" s="14"/>
      <c r="E23" s="14"/>
      <c r="F23" s="14"/>
      <c r="G23" s="14"/>
      <c r="H23" s="17"/>
      <c r="I23" s="17"/>
      <c r="J23" s="17"/>
      <c r="K23" s="17"/>
      <c r="L23" s="17"/>
      <c r="M23" s="14"/>
      <c r="N23" s="21"/>
      <c r="O23" s="19"/>
      <c r="P23" s="19"/>
      <c r="Q23" s="19"/>
      <c r="R23" s="19"/>
      <c r="S23" s="20"/>
    </row>
    <row r="24" spans="1:19" x14ac:dyDescent="0.35">
      <c r="A24" s="15">
        <v>0.03</v>
      </c>
      <c r="B24" s="14">
        <v>360</v>
      </c>
      <c r="C24" s="14">
        <v>300</v>
      </c>
      <c r="D24" s="14">
        <v>240</v>
      </c>
      <c r="E24" s="11">
        <v>180</v>
      </c>
      <c r="F24" s="11">
        <v>120</v>
      </c>
      <c r="G24" s="16">
        <v>100000</v>
      </c>
      <c r="H24" s="17">
        <f>($N24/(1-((1+$N24)^-B24)))*$G24</f>
        <v>421.60403372945507</v>
      </c>
      <c r="I24" s="17">
        <f t="shared" ref="I24:I33" si="19">($N24/(1-((1+$N24)^-C24)))*$G24</f>
        <v>474.21131385767882</v>
      </c>
      <c r="J24" s="17">
        <f t="shared" ref="J24:J33" si="20">($N24/(1-((1+$N24)^-D24)))*$G24</f>
        <v>554.59759785391918</v>
      </c>
      <c r="K24" s="17">
        <f>($N24/(1-((1+$N24)^-E24)))*$G24</f>
        <v>690.58164027799978</v>
      </c>
      <c r="L24" s="17">
        <f>($N24/(1-((1+$N24)^-F24)))*$G24</f>
        <v>965.60744698391056</v>
      </c>
      <c r="M24" s="14"/>
      <c r="N24" s="18">
        <f>A24/12</f>
        <v>2.5000000000000001E-3</v>
      </c>
      <c r="O24" s="19">
        <f>$G24/H24</f>
        <v>237.18938150428224</v>
      </c>
      <c r="P24" s="19">
        <f t="shared" ref="P24:P33" si="21">$G24/I24</f>
        <v>210.87645333998123</v>
      </c>
      <c r="Q24" s="19">
        <f t="shared" ref="Q24:Q33" si="22">$G24/J24</f>
        <v>180.31091441247094</v>
      </c>
      <c r="R24" s="19">
        <f t="shared" ref="R24:S33" si="23">$G24/K24</f>
        <v>144.80547145699401</v>
      </c>
      <c r="S24" s="20">
        <f t="shared" si="23"/>
        <v>103.56175308335857</v>
      </c>
    </row>
    <row r="25" spans="1:19" x14ac:dyDescent="0.35">
      <c r="A25" s="15">
        <v>3.1E-2</v>
      </c>
      <c r="B25" s="14">
        <v>360</v>
      </c>
      <c r="C25" s="14">
        <v>300</v>
      </c>
      <c r="D25" s="14">
        <v>240</v>
      </c>
      <c r="E25" s="11">
        <v>180</v>
      </c>
      <c r="F25" s="11">
        <v>120</v>
      </c>
      <c r="G25" s="16">
        <v>100000</v>
      </c>
      <c r="H25" s="17">
        <f t="shared" ref="H25:H33" si="24">($N25/(1-((1+$N25)^-B25)))*$G25</f>
        <v>427.01639890469647</v>
      </c>
      <c r="I25" s="17">
        <f t="shared" si="19"/>
        <v>479.42885422934228</v>
      </c>
      <c r="J25" s="17">
        <f t="shared" si="20"/>
        <v>559.61689742076737</v>
      </c>
      <c r="K25" s="17">
        <f t="shared" ref="K25:K33" si="25">($N25/(1-((1+$N25)^-E25)))*$G25</f>
        <v>695.40126289014609</v>
      </c>
      <c r="L25" s="17">
        <f t="shared" ref="L25:L33" si="26">($N25/(1-((1+$N25)^-F25)))*$G25</f>
        <v>970.23030852478928</v>
      </c>
      <c r="M25" s="14"/>
      <c r="N25" s="18">
        <f t="shared" ref="N25:N33" si="27">A25/12</f>
        <v>2.5833333333333333E-3</v>
      </c>
      <c r="O25" s="19">
        <f t="shared" ref="O25:O33" si="28">$G25/H25</f>
        <v>234.18304368755278</v>
      </c>
      <c r="P25" s="19">
        <f t="shared" si="21"/>
        <v>208.58152177916983</v>
      </c>
      <c r="Q25" s="19">
        <f t="shared" si="22"/>
        <v>178.69367501391142</v>
      </c>
      <c r="R25" s="19">
        <f t="shared" si="23"/>
        <v>143.80186711826147</v>
      </c>
      <c r="S25" s="20">
        <f t="shared" si="23"/>
        <v>103.068311844481</v>
      </c>
    </row>
    <row r="26" spans="1:19" x14ac:dyDescent="0.35">
      <c r="A26" s="15">
        <v>3.2000000000000001E-2</v>
      </c>
      <c r="B26" s="14">
        <v>360</v>
      </c>
      <c r="C26" s="14">
        <v>300</v>
      </c>
      <c r="D26" s="14">
        <v>240</v>
      </c>
      <c r="E26" s="11">
        <v>180</v>
      </c>
      <c r="F26" s="11">
        <v>120</v>
      </c>
      <c r="G26" s="16">
        <v>100000</v>
      </c>
      <c r="H26" s="17">
        <f t="shared" si="24"/>
        <v>432.46686521116754</v>
      </c>
      <c r="I26" s="17">
        <f t="shared" si="19"/>
        <v>484.67898184663716</v>
      </c>
      <c r="J26" s="17">
        <f t="shared" si="20"/>
        <v>564.66282973088073</v>
      </c>
      <c r="K26" s="17">
        <f t="shared" si="25"/>
        <v>700.24119578810974</v>
      </c>
      <c r="L26" s="17">
        <f t="shared" si="26"/>
        <v>974.86687247641953</v>
      </c>
      <c r="M26" s="14"/>
      <c r="N26" s="18">
        <f t="shared" si="27"/>
        <v>2.6666666666666666E-3</v>
      </c>
      <c r="O26" s="19">
        <f t="shared" si="28"/>
        <v>231.23158799962951</v>
      </c>
      <c r="P26" s="19">
        <f t="shared" si="21"/>
        <v>206.32213020461066</v>
      </c>
      <c r="Q26" s="19">
        <f t="shared" si="22"/>
        <v>177.09683502216743</v>
      </c>
      <c r="R26" s="19">
        <f t="shared" si="23"/>
        <v>142.80793618183472</v>
      </c>
      <c r="S26" s="20">
        <f t="shared" si="23"/>
        <v>102.57810868675183</v>
      </c>
    </row>
    <row r="27" spans="1:19" x14ac:dyDescent="0.35">
      <c r="A27" s="15">
        <v>3.3000000000000002E-2</v>
      </c>
      <c r="B27" s="14">
        <v>360</v>
      </c>
      <c r="C27" s="14">
        <v>300</v>
      </c>
      <c r="D27" s="14">
        <v>240</v>
      </c>
      <c r="E27" s="11">
        <v>180</v>
      </c>
      <c r="F27" s="11">
        <v>120</v>
      </c>
      <c r="G27" s="16">
        <v>100000</v>
      </c>
      <c r="H27" s="17">
        <f t="shared" si="24"/>
        <v>437.95521690681812</v>
      </c>
      <c r="I27" s="17">
        <f t="shared" si="19"/>
        <v>489.96156658563297</v>
      </c>
      <c r="J27" s="17">
        <f t="shared" si="20"/>
        <v>569.73532520454387</v>
      </c>
      <c r="K27" s="17">
        <f t="shared" si="25"/>
        <v>705.10140790815535</v>
      </c>
      <c r="L27" s="17">
        <f t="shared" si="26"/>
        <v>979.51712855198093</v>
      </c>
      <c r="M27" s="14"/>
      <c r="N27" s="18">
        <f t="shared" si="27"/>
        <v>2.7500000000000003E-3</v>
      </c>
      <c r="O27" s="19">
        <f t="shared" si="28"/>
        <v>228.3338481643811</v>
      </c>
      <c r="P27" s="19">
        <f t="shared" si="21"/>
        <v>204.09764116166144</v>
      </c>
      <c r="Q27" s="19">
        <f t="shared" si="22"/>
        <v>175.52009779997132</v>
      </c>
      <c r="R27" s="19">
        <f t="shared" si="23"/>
        <v>141.82357158621039</v>
      </c>
      <c r="S27" s="20">
        <f t="shared" si="23"/>
        <v>102.09111927203344</v>
      </c>
    </row>
    <row r="28" spans="1:19" x14ac:dyDescent="0.35">
      <c r="A28" s="15">
        <v>3.4000000000000002E-2</v>
      </c>
      <c r="B28" s="14">
        <v>360</v>
      </c>
      <c r="C28" s="14">
        <v>300</v>
      </c>
      <c r="D28" s="14">
        <v>240</v>
      </c>
      <c r="E28" s="11">
        <v>180</v>
      </c>
      <c r="F28" s="11">
        <v>120</v>
      </c>
      <c r="G28" s="16">
        <v>100000</v>
      </c>
      <c r="H28" s="17">
        <f t="shared" si="24"/>
        <v>443.48123308649906</v>
      </c>
      <c r="I28" s="17">
        <f t="shared" si="19"/>
        <v>495.2764749766605</v>
      </c>
      <c r="J28" s="17">
        <f t="shared" si="20"/>
        <v>574.83431239004437</v>
      </c>
      <c r="K28" s="17">
        <f t="shared" si="25"/>
        <v>709.98186734230512</v>
      </c>
      <c r="L28" s="17">
        <f t="shared" si="26"/>
        <v>984.1810662028588</v>
      </c>
      <c r="M28" s="14"/>
      <c r="N28" s="18">
        <f t="shared" si="27"/>
        <v>2.8333333333333335E-3</v>
      </c>
      <c r="O28" s="19">
        <f t="shared" si="28"/>
        <v>225.48868484023413</v>
      </c>
      <c r="P28" s="19">
        <f t="shared" si="21"/>
        <v>201.90742959215339</v>
      </c>
      <c r="Q28" s="19">
        <f t="shared" si="22"/>
        <v>173.96317137754059</v>
      </c>
      <c r="R28" s="19">
        <f t="shared" si="23"/>
        <v>140.84866755024714</v>
      </c>
      <c r="S28" s="20">
        <f t="shared" si="23"/>
        <v>101.60731945984018</v>
      </c>
    </row>
    <row r="29" spans="1:19" x14ac:dyDescent="0.35">
      <c r="A29" s="15">
        <v>3.5000000000000003E-2</v>
      </c>
      <c r="B29" s="14">
        <v>360</v>
      </c>
      <c r="C29" s="14">
        <v>300</v>
      </c>
      <c r="D29" s="14">
        <v>240</v>
      </c>
      <c r="E29" s="11">
        <v>180</v>
      </c>
      <c r="F29" s="11">
        <v>120</v>
      </c>
      <c r="G29" s="16">
        <v>100000</v>
      </c>
      <c r="H29" s="17">
        <f t="shared" si="24"/>
        <v>449.0446878088249</v>
      </c>
      <c r="I29" s="17">
        <f t="shared" si="19"/>
        <v>500.62357025949348</v>
      </c>
      <c r="J29" s="17">
        <f t="shared" si="20"/>
        <v>579.95971798309415</v>
      </c>
      <c r="K29" s="17">
        <f t="shared" si="25"/>
        <v>714.88254134317594</v>
      </c>
      <c r="L29" s="17">
        <f t="shared" si="26"/>
        <v>988.85867461903501</v>
      </c>
      <c r="M29" s="14"/>
      <c r="N29" s="18">
        <f t="shared" si="27"/>
        <v>2.9166666666666668E-3</v>
      </c>
      <c r="O29" s="19">
        <f t="shared" si="28"/>
        <v>222.694984964556</v>
      </c>
      <c r="P29" s="19">
        <f t="shared" si="21"/>
        <v>199.7508825806303</v>
      </c>
      <c r="Q29" s="19">
        <f t="shared" si="22"/>
        <v>172.42576837537362</v>
      </c>
      <c r="R29" s="19">
        <f t="shared" si="23"/>
        <v>139.88311955711265</v>
      </c>
      <c r="S29" s="20">
        <f t="shared" si="23"/>
        <v>101.12668530568914</v>
      </c>
    </row>
    <row r="30" spans="1:19" x14ac:dyDescent="0.35">
      <c r="A30" s="15">
        <v>3.5999999999999997E-2</v>
      </c>
      <c r="B30" s="14">
        <v>360</v>
      </c>
      <c r="C30" s="14">
        <v>300</v>
      </c>
      <c r="D30" s="14">
        <v>240</v>
      </c>
      <c r="E30" s="11">
        <v>180</v>
      </c>
      <c r="F30" s="11">
        <v>120</v>
      </c>
      <c r="G30" s="16">
        <v>100000</v>
      </c>
      <c r="H30" s="17">
        <f t="shared" si="24"/>
        <v>454.64535022517322</v>
      </c>
      <c r="I30" s="17">
        <f t="shared" si="19"/>
        <v>506.00271243985844</v>
      </c>
      <c r="J30" s="17">
        <f t="shared" si="20"/>
        <v>585.11146684703283</v>
      </c>
      <c r="K30" s="17">
        <f t="shared" si="25"/>
        <v>719.80339632941354</v>
      </c>
      <c r="L30" s="17">
        <f t="shared" si="26"/>
        <v>993.54994273021487</v>
      </c>
      <c r="M30" s="14"/>
      <c r="N30" s="18">
        <f t="shared" si="27"/>
        <v>2.9999999999999996E-3</v>
      </c>
      <c r="O30" s="19">
        <f t="shared" si="28"/>
        <v>219.95166111447699</v>
      </c>
      <c r="P30" s="19">
        <f t="shared" si="21"/>
        <v>197.62739910586077</v>
      </c>
      <c r="Q30" s="19">
        <f t="shared" si="22"/>
        <v>170.90760592826197</v>
      </c>
      <c r="R30" s="19">
        <f t="shared" si="23"/>
        <v>138.92682433834423</v>
      </c>
      <c r="S30" s="20">
        <f t="shared" si="23"/>
        <v>100.64919305939073</v>
      </c>
    </row>
    <row r="31" spans="1:19" x14ac:dyDescent="0.35">
      <c r="A31" s="15">
        <v>3.6999999999999998E-2</v>
      </c>
      <c r="B31" s="14">
        <v>360</v>
      </c>
      <c r="C31" s="14">
        <v>300</v>
      </c>
      <c r="D31" s="14">
        <v>240</v>
      </c>
      <c r="E31" s="11">
        <v>180</v>
      </c>
      <c r="F31" s="11">
        <v>120</v>
      </c>
      <c r="G31" s="16">
        <v>100000</v>
      </c>
      <c r="H31" s="17">
        <f t="shared" si="24"/>
        <v>460.28298471026466</v>
      </c>
      <c r="I31" s="17">
        <f t="shared" si="19"/>
        <v>511.4137583467151</v>
      </c>
      <c r="J31" s="17">
        <f t="shared" si="20"/>
        <v>590.28948203314314</v>
      </c>
      <c r="K31" s="17">
        <f t="shared" si="25"/>
        <v>724.74439789082328</v>
      </c>
      <c r="L31" s="17">
        <f t="shared" si="26"/>
        <v>998.25485920634253</v>
      </c>
      <c r="M31" s="14"/>
      <c r="N31" s="18">
        <f t="shared" si="27"/>
        <v>3.0833333333333333E-3</v>
      </c>
      <c r="O31" s="19">
        <f t="shared" si="28"/>
        <v>217.25765088393877</v>
      </c>
      <c r="P31" s="19">
        <f t="shared" si="21"/>
        <v>195.53638979771949</v>
      </c>
      <c r="Q31" s="19">
        <f t="shared" si="22"/>
        <v>169.40840561069876</v>
      </c>
      <c r="R31" s="19">
        <f t="shared" si="23"/>
        <v>137.9796798582004</v>
      </c>
      <c r="S31" s="20">
        <f t="shared" si="23"/>
        <v>100.17481916341934</v>
      </c>
    </row>
    <row r="32" spans="1:19" x14ac:dyDescent="0.35">
      <c r="A32" s="15">
        <v>3.7999999999999999E-2</v>
      </c>
      <c r="B32" s="14">
        <v>360</v>
      </c>
      <c r="C32" s="14">
        <v>300</v>
      </c>
      <c r="D32" s="14">
        <v>240</v>
      </c>
      <c r="E32" s="11">
        <v>180</v>
      </c>
      <c r="F32" s="11">
        <v>120</v>
      </c>
      <c r="G32" s="16">
        <v>100000</v>
      </c>
      <c r="H32" s="17">
        <f t="shared" si="24"/>
        <v>465.95735099456499</v>
      </c>
      <c r="I32" s="17">
        <f t="shared" si="19"/>
        <v>516.85656169072763</v>
      </c>
      <c r="J32" s="17">
        <f t="shared" si="20"/>
        <v>595.49368480166231</v>
      </c>
      <c r="K32" s="17">
        <f t="shared" si="25"/>
        <v>729.70551079400934</v>
      </c>
      <c r="L32" s="17">
        <f t="shared" si="26"/>
        <v>1002.9734124587183</v>
      </c>
      <c r="M32" s="14"/>
      <c r="N32" s="18">
        <f t="shared" si="27"/>
        <v>3.1666666666666666E-3</v>
      </c>
      <c r="O32" s="19">
        <f t="shared" si="28"/>
        <v>214.61191627635984</v>
      </c>
      <c r="P32" s="19">
        <f t="shared" si="21"/>
        <v>193.47727669913414</v>
      </c>
      <c r="Q32" s="19">
        <f t="shared" si="22"/>
        <v>167.92789336348113</v>
      </c>
      <c r="R32" s="19">
        <f t="shared" si="23"/>
        <v>137.04158529813992</v>
      </c>
      <c r="S32" s="20">
        <f t="shared" si="23"/>
        <v>99.70354025123865</v>
      </c>
    </row>
    <row r="33" spans="1:19" x14ac:dyDescent="0.35">
      <c r="A33" s="15">
        <v>3.9E-2</v>
      </c>
      <c r="B33" s="14">
        <v>360</v>
      </c>
      <c r="C33" s="14">
        <v>300</v>
      </c>
      <c r="D33" s="14">
        <v>240</v>
      </c>
      <c r="E33" s="11">
        <v>180</v>
      </c>
      <c r="F33" s="11">
        <v>120</v>
      </c>
      <c r="G33" s="16">
        <v>100000</v>
      </c>
      <c r="H33" s="17">
        <f t="shared" si="24"/>
        <v>471.66820429808121</v>
      </c>
      <c r="I33" s="17">
        <f t="shared" si="19"/>
        <v>522.33097312352743</v>
      </c>
      <c r="J33" s="17">
        <f t="shared" si="20"/>
        <v>600.7239946430293</v>
      </c>
      <c r="K33" s="17">
        <f t="shared" si="25"/>
        <v>734.68669898790347</v>
      </c>
      <c r="L33" s="17">
        <f t="shared" si="26"/>
        <v>1007.7055906408012</v>
      </c>
      <c r="M33" s="14"/>
      <c r="N33" s="18">
        <f t="shared" si="27"/>
        <v>3.2499999999999999E-3</v>
      </c>
      <c r="O33" s="19">
        <f t="shared" si="28"/>
        <v>212.01344311265632</v>
      </c>
      <c r="P33" s="19">
        <f t="shared" si="21"/>
        <v>191.4494930331285</v>
      </c>
      <c r="Q33" s="19">
        <f t="shared" si="22"/>
        <v>166.46579942161858</v>
      </c>
      <c r="R33" s="19">
        <f t="shared" si="23"/>
        <v>136.11244104154727</v>
      </c>
      <c r="S33" s="20">
        <f t="shared" si="23"/>
        <v>99.235333145675881</v>
      </c>
    </row>
    <row r="34" spans="1:19" x14ac:dyDescent="0.35">
      <c r="A34" s="15"/>
      <c r="B34" s="14"/>
      <c r="C34" s="14"/>
      <c r="D34" s="14"/>
      <c r="E34" s="14"/>
      <c r="F34" s="14"/>
      <c r="G34" s="14"/>
      <c r="H34" s="17"/>
      <c r="I34" s="17"/>
      <c r="J34" s="17"/>
      <c r="K34" s="17"/>
      <c r="L34" s="17"/>
      <c r="M34" s="14"/>
      <c r="N34" s="21"/>
      <c r="O34" s="19"/>
      <c r="P34" s="19"/>
      <c r="Q34" s="19"/>
      <c r="R34" s="19"/>
      <c r="S34" s="20"/>
    </row>
    <row r="35" spans="1:19" x14ac:dyDescent="0.35">
      <c r="A35" s="15">
        <v>0.04</v>
      </c>
      <c r="B35" s="14">
        <v>360</v>
      </c>
      <c r="C35" s="14">
        <v>300</v>
      </c>
      <c r="D35" s="14">
        <v>240</v>
      </c>
      <c r="E35" s="11">
        <v>180</v>
      </c>
      <c r="F35" s="11">
        <v>120</v>
      </c>
      <c r="G35" s="16">
        <v>100000</v>
      </c>
      <c r="H35" s="17">
        <f>($N35/(1-((1+$N35)^-B35)))*$G35</f>
        <v>477.41529546545291</v>
      </c>
      <c r="I35" s="17">
        <f t="shared" ref="I35:I44" si="29">($N35/(1-((1+$N35)^-C35)))*$G35</f>
        <v>527.83684029776896</v>
      </c>
      <c r="J35" s="17">
        <f t="shared" ref="J35:J44" si="30">($N35/(1-((1+$N35)^-D35)))*$G35</f>
        <v>605.98032929940803</v>
      </c>
      <c r="K35" s="17">
        <f>($N35/(1-((1+$N35)^-E35)))*$G35</f>
        <v>739.68792560925579</v>
      </c>
      <c r="L35" s="17">
        <f>($N35/(1-((1+$N35)^-F35)))*$G35</f>
        <v>1012.4513816487928</v>
      </c>
      <c r="M35" s="14"/>
      <c r="N35" s="18">
        <f>A35/12</f>
        <v>3.3333333333333335E-3</v>
      </c>
      <c r="O35" s="19">
        <f>$G35/H35</f>
        <v>209.46124045419546</v>
      </c>
      <c r="P35" s="19">
        <f t="shared" ref="P35:P44" si="31">$G35/I35</f>
        <v>189.45248297482786</v>
      </c>
      <c r="Q35" s="19">
        <f t="shared" ref="Q35:Q44" si="32">$G35/J35</f>
        <v>165.02185824350602</v>
      </c>
      <c r="R35" s="19">
        <f t="shared" ref="R35:S44" si="33">$G35/K35</f>
        <v>135.19214865868386</v>
      </c>
      <c r="S35" s="20">
        <f t="shared" si="33"/>
        <v>98.770174857333345</v>
      </c>
    </row>
    <row r="36" spans="1:19" x14ac:dyDescent="0.35">
      <c r="A36" s="15">
        <v>4.1000000000000002E-2</v>
      </c>
      <c r="B36" s="14">
        <v>360</v>
      </c>
      <c r="C36" s="14">
        <v>300</v>
      </c>
      <c r="D36" s="14">
        <v>240</v>
      </c>
      <c r="E36" s="11">
        <v>180</v>
      </c>
      <c r="F36" s="11">
        <v>120</v>
      </c>
      <c r="G36" s="16">
        <v>100000</v>
      </c>
      <c r="H36" s="17">
        <f t="shared" ref="H36:H44" si="34">($N36/(1-((1+$N36)^-B36)))*$G36</f>
        <v>483.19837110249011</v>
      </c>
      <c r="I36" s="17">
        <f t="shared" si="29"/>
        <v>533.37400792829123</v>
      </c>
      <c r="J36" s="17">
        <f t="shared" si="30"/>
        <v>611.26260478694462</v>
      </c>
      <c r="K36" s="17">
        <f t="shared" ref="K36:K44" si="35">($N36/(1-((1+$N36)^-E36)))*$G36</f>
        <v>744.70915298872285</v>
      </c>
      <c r="L36" s="17">
        <f t="shared" ref="L36:L44" si="36">($N36/(1-((1+$N36)^-F36)))*$G36</f>
        <v>1017.2107731229788</v>
      </c>
      <c r="M36" s="14"/>
      <c r="N36" s="18">
        <f t="shared" ref="N36:N44" si="37">A36/12</f>
        <v>3.4166666666666668E-3</v>
      </c>
      <c r="O36" s="19">
        <f t="shared" ref="O36:O44" si="38">$G36/H36</f>
        <v>206.95434004016795</v>
      </c>
      <c r="P36" s="19">
        <f t="shared" si="31"/>
        <v>187.48570142818878</v>
      </c>
      <c r="Q36" s="19">
        <f t="shared" si="32"/>
        <v>163.59580844120993</v>
      </c>
      <c r="R36" s="19">
        <f t="shared" si="33"/>
        <v>134.28061089174543</v>
      </c>
      <c r="S36" s="20">
        <f t="shared" si="33"/>
        <v>98.308042582940857</v>
      </c>
    </row>
    <row r="37" spans="1:19" x14ac:dyDescent="0.35">
      <c r="A37" s="15">
        <v>4.2000000000000003E-2</v>
      </c>
      <c r="B37" s="14">
        <v>360</v>
      </c>
      <c r="C37" s="14">
        <v>300</v>
      </c>
      <c r="D37" s="14">
        <v>240</v>
      </c>
      <c r="E37" s="11">
        <v>180</v>
      </c>
      <c r="F37" s="11">
        <v>120</v>
      </c>
      <c r="G37" s="16">
        <v>100000</v>
      </c>
      <c r="H37" s="17">
        <f t="shared" si="34"/>
        <v>489.01717371352385</v>
      </c>
      <c r="I37" s="17">
        <f t="shared" si="29"/>
        <v>538.94231785372381</v>
      </c>
      <c r="J37" s="17">
        <f t="shared" si="30"/>
        <v>616.57073541795285</v>
      </c>
      <c r="K37" s="17">
        <f t="shared" si="35"/>
        <v>749.7503426564673</v>
      </c>
      <c r="L37" s="17">
        <f t="shared" si="36"/>
        <v>1021.9837524481806</v>
      </c>
      <c r="M37" s="14"/>
      <c r="N37" s="18">
        <f t="shared" si="37"/>
        <v>3.5000000000000001E-3</v>
      </c>
      <c r="O37" s="19">
        <f t="shared" si="38"/>
        <v>204.491795739227</v>
      </c>
      <c r="P37" s="19">
        <f t="shared" si="31"/>
        <v>185.54861380757512</v>
      </c>
      <c r="Q37" s="19">
        <f t="shared" si="32"/>
        <v>162.18739271206786</v>
      </c>
      <c r="R37" s="19">
        <f t="shared" si="33"/>
        <v>133.37773164022363</v>
      </c>
      <c r="S37" s="20">
        <f t="shared" si="33"/>
        <v>97.848913703812016</v>
      </c>
    </row>
    <row r="38" spans="1:19" x14ac:dyDescent="0.35">
      <c r="A38" s="15">
        <v>4.2999999999999997E-2</v>
      </c>
      <c r="B38" s="14">
        <v>360</v>
      </c>
      <c r="C38" s="14">
        <v>300</v>
      </c>
      <c r="D38" s="14">
        <v>240</v>
      </c>
      <c r="E38" s="11">
        <v>180</v>
      </c>
      <c r="F38" s="11">
        <v>120</v>
      </c>
      <c r="G38" s="16">
        <v>100000</v>
      </c>
      <c r="H38" s="17">
        <f t="shared" si="34"/>
        <v>494.87144183996645</v>
      </c>
      <c r="I38" s="17">
        <f t="shared" si="29"/>
        <v>544.54160909915402</v>
      </c>
      <c r="J38" s="17">
        <f t="shared" si="30"/>
        <v>621.90463382386531</v>
      </c>
      <c r="K38" s="17">
        <f t="shared" si="35"/>
        <v>754.81145534842847</v>
      </c>
      <c r="L38" s="17">
        <f t="shared" si="36"/>
        <v>1026.7703067550788</v>
      </c>
      <c r="M38" s="14"/>
      <c r="N38" s="18">
        <f t="shared" si="37"/>
        <v>3.5833333333333329E-3</v>
      </c>
      <c r="O38" s="19">
        <f t="shared" si="38"/>
        <v>202.07268301479075</v>
      </c>
      <c r="P38" s="19">
        <f t="shared" si="31"/>
        <v>183.6406958238361</v>
      </c>
      <c r="Q38" s="19">
        <f t="shared" si="32"/>
        <v>160.79635777134573</v>
      </c>
      <c r="R38" s="19">
        <f t="shared" si="33"/>
        <v>132.48341594635579</v>
      </c>
      <c r="S38" s="20">
        <f t="shared" si="33"/>
        <v>97.392765784230605</v>
      </c>
    </row>
    <row r="39" spans="1:19" x14ac:dyDescent="0.35">
      <c r="A39" s="15">
        <v>4.3999999999999997E-2</v>
      </c>
      <c r="B39" s="14">
        <v>360</v>
      </c>
      <c r="C39" s="14">
        <v>300</v>
      </c>
      <c r="D39" s="14">
        <v>240</v>
      </c>
      <c r="E39" s="11">
        <v>180</v>
      </c>
      <c r="F39" s="11">
        <v>120</v>
      </c>
      <c r="G39" s="16">
        <v>100000</v>
      </c>
      <c r="H39" s="17">
        <f t="shared" si="34"/>
        <v>500.76091019945488</v>
      </c>
      <c r="I39" s="17">
        <f t="shared" si="29"/>
        <v>550.17171793920022</v>
      </c>
      <c r="J39" s="17">
        <f t="shared" si="30"/>
        <v>627.26421097816262</v>
      </c>
      <c r="K39" s="17">
        <f t="shared" si="35"/>
        <v>759.89245101219819</v>
      </c>
      <c r="L39" s="17">
        <f t="shared" si="36"/>
        <v>1031.5704229207902</v>
      </c>
      <c r="M39" s="14"/>
      <c r="N39" s="18">
        <f t="shared" si="37"/>
        <v>3.6666666666666666E-3</v>
      </c>
      <c r="O39" s="19">
        <f t="shared" si="38"/>
        <v>199.6960984038663</v>
      </c>
      <c r="P39" s="19">
        <f t="shared" si="31"/>
        <v>181.76143327500353</v>
      </c>
      <c r="Q39" s="19">
        <f t="shared" si="32"/>
        <v>159.42245428614351</v>
      </c>
      <c r="R39" s="19">
        <f t="shared" si="33"/>
        <v>131.59756998085345</v>
      </c>
      <c r="S39" s="20">
        <f t="shared" si="33"/>
        <v>96.939576569925137</v>
      </c>
    </row>
    <row r="40" spans="1:19" x14ac:dyDescent="0.35">
      <c r="A40" s="15">
        <v>4.4999999999999998E-2</v>
      </c>
      <c r="B40" s="14">
        <v>360</v>
      </c>
      <c r="C40" s="14">
        <v>300</v>
      </c>
      <c r="D40" s="14">
        <v>240</v>
      </c>
      <c r="E40" s="11">
        <v>180</v>
      </c>
      <c r="F40" s="11">
        <v>120</v>
      </c>
      <c r="G40" s="16">
        <v>100000</v>
      </c>
      <c r="H40" s="17">
        <f t="shared" si="34"/>
        <v>506.68530982588567</v>
      </c>
      <c r="I40" s="17">
        <f t="shared" si="29"/>
        <v>555.83247796199521</v>
      </c>
      <c r="J40" s="17">
        <f t="shared" si="30"/>
        <v>632.64937621997046</v>
      </c>
      <c r="K40" s="17">
        <f t="shared" si="35"/>
        <v>764.99328881346287</v>
      </c>
      <c r="L40" s="17">
        <f t="shared" si="36"/>
        <v>1036.3840875701699</v>
      </c>
      <c r="M40" s="14"/>
      <c r="N40" s="18">
        <f t="shared" si="37"/>
        <v>3.7499999999999999E-3</v>
      </c>
      <c r="O40" s="19">
        <f t="shared" si="38"/>
        <v>197.36115900885977</v>
      </c>
      <c r="P40" s="19">
        <f t="shared" si="31"/>
        <v>179.91032184131828</v>
      </c>
      <c r="Q40" s="19">
        <f t="shared" si="32"/>
        <v>158.06543681034196</v>
      </c>
      <c r="R40" s="19">
        <f t="shared" si="33"/>
        <v>130.72010102873483</v>
      </c>
      <c r="S40" s="20">
        <f t="shared" si="33"/>
        <v>96.489323986489083</v>
      </c>
    </row>
    <row r="41" spans="1:19" x14ac:dyDescent="0.35">
      <c r="A41" s="15">
        <v>4.5999999999999999E-2</v>
      </c>
      <c r="B41" s="14">
        <v>360</v>
      </c>
      <c r="C41" s="14">
        <v>300</v>
      </c>
      <c r="D41" s="14">
        <v>240</v>
      </c>
      <c r="E41" s="11">
        <v>180</v>
      </c>
      <c r="F41" s="11">
        <v>120</v>
      </c>
      <c r="G41" s="16">
        <v>100000</v>
      </c>
      <c r="H41" s="17">
        <f t="shared" si="34"/>
        <v>512.6443682097912</v>
      </c>
      <c r="I41" s="17">
        <f t="shared" si="29"/>
        <v>561.52372013351396</v>
      </c>
      <c r="J41" s="17">
        <f t="shared" si="30"/>
        <v>638.06003727764892</v>
      </c>
      <c r="K41" s="17">
        <f t="shared" si="35"/>
        <v>770.11392714209694</v>
      </c>
      <c r="L41" s="17">
        <f t="shared" si="36"/>
        <v>1041.2112870764338</v>
      </c>
      <c r="M41" s="14"/>
      <c r="N41" s="18">
        <f t="shared" si="37"/>
        <v>3.8333333333333331E-3</v>
      </c>
      <c r="O41" s="19">
        <f t="shared" si="38"/>
        <v>195.067002002208</v>
      </c>
      <c r="P41" s="19">
        <f t="shared" si="31"/>
        <v>178.08686688466682</v>
      </c>
      <c r="Q41" s="19">
        <f t="shared" si="32"/>
        <v>156.72506372074429</v>
      </c>
      <c r="R41" s="19">
        <f t="shared" si="33"/>
        <v>129.85091747541995</v>
      </c>
      <c r="S41" s="20">
        <f t="shared" si="33"/>
        <v>96.041986137880912</v>
      </c>
    </row>
    <row r="42" spans="1:19" x14ac:dyDescent="0.35">
      <c r="A42" s="15">
        <v>4.7E-2</v>
      </c>
      <c r="B42" s="14">
        <v>360</v>
      </c>
      <c r="C42" s="14">
        <v>300</v>
      </c>
      <c r="D42" s="14">
        <v>240</v>
      </c>
      <c r="E42" s="11">
        <v>180</v>
      </c>
      <c r="F42" s="11">
        <v>120</v>
      </c>
      <c r="G42" s="16">
        <v>100000</v>
      </c>
      <c r="H42" s="17">
        <f t="shared" si="34"/>
        <v>518.63780943931852</v>
      </c>
      <c r="I42" s="17">
        <f t="shared" si="29"/>
        <v>567.24527286269222</v>
      </c>
      <c r="J42" s="17">
        <f t="shared" si="30"/>
        <v>643.49610029299299</v>
      </c>
      <c r="K42" s="17">
        <f t="shared" si="35"/>
        <v>775.25432361877472</v>
      </c>
      <c r="L42" s="17">
        <f t="shared" si="36"/>
        <v>1046.0520075624474</v>
      </c>
      <c r="M42" s="14"/>
      <c r="N42" s="18">
        <f t="shared" si="37"/>
        <v>3.9166666666666664E-3</v>
      </c>
      <c r="O42" s="19">
        <f t="shared" si="38"/>
        <v>192.8127841433438</v>
      </c>
      <c r="P42" s="19">
        <f t="shared" si="31"/>
        <v>176.29058325216943</v>
      </c>
      <c r="Q42" s="19">
        <f t="shared" si="32"/>
        <v>155.40109715423071</v>
      </c>
      <c r="R42" s="19">
        <f t="shared" si="33"/>
        <v>128.98992879293405</v>
      </c>
      <c r="S42" s="20">
        <f t="shared" si="33"/>
        <v>95.597541304876444</v>
      </c>
    </row>
    <row r="43" spans="1:19" x14ac:dyDescent="0.35">
      <c r="A43" s="15">
        <v>4.8000000000000001E-2</v>
      </c>
      <c r="B43" s="14">
        <v>360</v>
      </c>
      <c r="C43" s="14">
        <v>300</v>
      </c>
      <c r="D43" s="14">
        <v>240</v>
      </c>
      <c r="E43" s="11">
        <v>180</v>
      </c>
      <c r="F43" s="11">
        <v>120</v>
      </c>
      <c r="G43" s="16">
        <v>100000</v>
      </c>
      <c r="H43" s="17">
        <f t="shared" si="34"/>
        <v>524.66535434133345</v>
      </c>
      <c r="I43" s="17">
        <f t="shared" si="29"/>
        <v>572.99696206685485</v>
      </c>
      <c r="J43" s="17">
        <f t="shared" si="30"/>
        <v>648.95746984547532</v>
      </c>
      <c r="K43" s="17">
        <f t="shared" si="35"/>
        <v>780.41443510133081</v>
      </c>
      <c r="L43" s="17">
        <f t="shared" si="36"/>
        <v>1050.9062349014846</v>
      </c>
      <c r="M43" s="14"/>
      <c r="N43" s="18">
        <f t="shared" si="37"/>
        <v>4.0000000000000001E-3</v>
      </c>
      <c r="O43" s="19">
        <f t="shared" si="38"/>
        <v>190.59768130781251</v>
      </c>
      <c r="P43" s="19">
        <f t="shared" si="31"/>
        <v>174.5209950839712</v>
      </c>
      <c r="Q43" s="19">
        <f t="shared" si="32"/>
        <v>154.09330294604857</v>
      </c>
      <c r="R43" s="19">
        <f t="shared" si="33"/>
        <v>128.13704552635008</v>
      </c>
      <c r="S43" s="20">
        <f t="shared" si="33"/>
        <v>95.155967943585694</v>
      </c>
    </row>
    <row r="44" spans="1:19" x14ac:dyDescent="0.35">
      <c r="A44" s="15">
        <v>4.9000000000000002E-2</v>
      </c>
      <c r="B44" s="14">
        <v>360</v>
      </c>
      <c r="C44" s="14">
        <v>300</v>
      </c>
      <c r="D44" s="14">
        <v>240</v>
      </c>
      <c r="E44" s="11">
        <v>180</v>
      </c>
      <c r="F44" s="11">
        <v>120</v>
      </c>
      <c r="G44" s="16">
        <v>100000</v>
      </c>
      <c r="H44" s="17">
        <f t="shared" si="34"/>
        <v>530.72672062280469</v>
      </c>
      <c r="I44" s="17">
        <f t="shared" si="29"/>
        <v>578.77861123776279</v>
      </c>
      <c r="J44" s="17">
        <f t="shared" si="30"/>
        <v>654.44404897697564</v>
      </c>
      <c r="K44" s="17">
        <f t="shared" si="35"/>
        <v>785.59421769149333</v>
      </c>
      <c r="L44" s="17">
        <f t="shared" si="36"/>
        <v>1055.7739547184319</v>
      </c>
      <c r="M44" s="14"/>
      <c r="N44" s="18">
        <f t="shared" si="37"/>
        <v>4.0833333333333338E-3</v>
      </c>
      <c r="O44" s="19">
        <f t="shared" si="38"/>
        <v>188.42088802811847</v>
      </c>
      <c r="P44" s="19">
        <f t="shared" si="31"/>
        <v>172.77763562503159</v>
      </c>
      <c r="Q44" s="19">
        <f t="shared" si="32"/>
        <v>152.80145056910459</v>
      </c>
      <c r="R44" s="19">
        <f t="shared" si="33"/>
        <v>127.29217928036034</v>
      </c>
      <c r="S44" s="20">
        <f t="shared" si="33"/>
        <v>94.717244683943122</v>
      </c>
    </row>
    <row r="45" spans="1:19" x14ac:dyDescent="0.35">
      <c r="A45" s="15"/>
      <c r="B45" s="14"/>
      <c r="C45" s="14"/>
      <c r="D45" s="14"/>
      <c r="E45" s="14"/>
      <c r="F45" s="14"/>
      <c r="G45" s="14"/>
      <c r="H45" s="17"/>
      <c r="I45" s="17"/>
      <c r="J45" s="17"/>
      <c r="K45" s="17"/>
      <c r="L45" s="17"/>
      <c r="M45" s="14"/>
      <c r="N45" s="21"/>
      <c r="O45" s="19"/>
      <c r="P45" s="19"/>
      <c r="Q45" s="19"/>
      <c r="R45" s="19"/>
      <c r="S45" s="20"/>
    </row>
    <row r="46" spans="1:19" x14ac:dyDescent="0.35">
      <c r="A46" s="15">
        <v>0.05</v>
      </c>
      <c r="B46" s="14">
        <v>360</v>
      </c>
      <c r="C46" s="14">
        <v>300</v>
      </c>
      <c r="D46" s="14">
        <v>240</v>
      </c>
      <c r="E46" s="11">
        <v>180</v>
      </c>
      <c r="F46" s="11">
        <v>120</v>
      </c>
      <c r="G46" s="16">
        <v>100000</v>
      </c>
      <c r="H46" s="17">
        <f>($N46/(1-((1+$N46)^-B46)))*$G46</f>
        <v>536.82162301213816</v>
      </c>
      <c r="I46" s="17">
        <f t="shared" ref="I46:I55" si="39">($N46/(1-((1+$N46)^-C46)))*$G46</f>
        <v>584.59004150797796</v>
      </c>
      <c r="J46" s="17">
        <f t="shared" ref="J46:J55" si="40">($N46/(1-((1+$N46)^-D46)))*$G46</f>
        <v>659.95573921665607</v>
      </c>
      <c r="K46" s="17">
        <f>($N46/(1-((1+$N46)^-E46)))*$G46</f>
        <v>790.79362674154243</v>
      </c>
      <c r="L46" s="17">
        <f>($N46/(1-((1+$N46)^-F46)))*$G46</f>
        <v>1060.6551523907494</v>
      </c>
      <c r="M46" s="14"/>
      <c r="N46" s="18">
        <f>A46/12</f>
        <v>4.1666666666666666E-3</v>
      </c>
      <c r="O46" s="19">
        <f>$G46/H46</f>
        <v>186.28161704607581</v>
      </c>
      <c r="P46" s="19">
        <f t="shared" ref="P46:P55" si="41">$G46/I46</f>
        <v>171.06004704090617</v>
      </c>
      <c r="Q46" s="19">
        <f t="shared" ref="Q46:Q55" si="42">$G46/J46</f>
        <v>151.5253130743229</v>
      </c>
      <c r="R46" s="19">
        <f t="shared" ref="R46:S55" si="43">$G46/K46</f>
        <v>126.45524270605094</v>
      </c>
      <c r="S46" s="20">
        <f t="shared" si="43"/>
        <v>94.281350328235263</v>
      </c>
    </row>
    <row r="47" spans="1:19" x14ac:dyDescent="0.35">
      <c r="A47" s="15">
        <v>5.0999999999999997E-2</v>
      </c>
      <c r="B47" s="14">
        <v>360</v>
      </c>
      <c r="C47" s="14">
        <v>300</v>
      </c>
      <c r="D47" s="14">
        <v>240</v>
      </c>
      <c r="E47" s="11">
        <v>180</v>
      </c>
      <c r="F47" s="11">
        <v>120</v>
      </c>
      <c r="G47" s="16">
        <v>100000</v>
      </c>
      <c r="H47" s="17">
        <f t="shared" ref="H47:H55" si="44">($N47/(1-((1+$N47)^-B47)))*$G47</f>
        <v>542.94977340040725</v>
      </c>
      <c r="I47" s="17">
        <f t="shared" si="39"/>
        <v>590.43107171758993</v>
      </c>
      <c r="J47" s="17">
        <f t="shared" si="40"/>
        <v>665.49244060608351</v>
      </c>
      <c r="K47" s="17">
        <f t="shared" ref="K47:K55" si="45">($N47/(1-((1+$N47)^-E47)))*$G47</f>
        <v>796.01261686103976</v>
      </c>
      <c r="L47" s="17">
        <f t="shared" ref="L47:L55" si="46">($N47/(1-((1+$N47)^-F47)))*$G47</f>
        <v>1065.5498130494072</v>
      </c>
      <c r="M47" s="14"/>
      <c r="N47" s="18">
        <f t="shared" ref="N47:N55" si="47">A47/12</f>
        <v>4.2499999999999994E-3</v>
      </c>
      <c r="O47" s="19">
        <f t="shared" ref="O47:O55" si="48">$G47/H47</f>
        <v>184.17909887633999</v>
      </c>
      <c r="P47" s="19">
        <f t="shared" si="41"/>
        <v>169.36778023740453</v>
      </c>
      <c r="Q47" s="19">
        <f t="shared" si="42"/>
        <v>150.26466703202078</v>
      </c>
      <c r="R47" s="19">
        <f t="shared" si="43"/>
        <v>125.62614948785044</v>
      </c>
      <c r="S47" s="20">
        <f t="shared" si="43"/>
        <v>93.848263849644368</v>
      </c>
    </row>
    <row r="48" spans="1:19" x14ac:dyDescent="0.35">
      <c r="A48" s="15">
        <v>5.1999999999999998E-2</v>
      </c>
      <c r="B48" s="14">
        <v>360</v>
      </c>
      <c r="C48" s="14">
        <v>300</v>
      </c>
      <c r="D48" s="14">
        <v>240</v>
      </c>
      <c r="E48" s="11">
        <v>180</v>
      </c>
      <c r="F48" s="11">
        <v>120</v>
      </c>
      <c r="G48" s="16">
        <v>100000</v>
      </c>
      <c r="H48" s="17">
        <f t="shared" si="44"/>
        <v>549.11088098245148</v>
      </c>
      <c r="I48" s="17">
        <f t="shared" si="39"/>
        <v>596.30151848137507</v>
      </c>
      <c r="J48" s="17">
        <f t="shared" si="40"/>
        <v>671.05405172474536</v>
      </c>
      <c r="K48" s="17">
        <f t="shared" si="45"/>
        <v>801.25114192384717</v>
      </c>
      <c r="L48" s="17">
        <f t="shared" si="46"/>
        <v>1070.4579215801516</v>
      </c>
      <c r="M48" s="14"/>
      <c r="N48" s="18">
        <f t="shared" si="47"/>
        <v>4.3333333333333331E-3</v>
      </c>
      <c r="O48" s="19">
        <f t="shared" si="48"/>
        <v>182.11258138080095</v>
      </c>
      <c r="P48" s="19">
        <f t="shared" si="41"/>
        <v>167.70039468400819</v>
      </c>
      <c r="Q48" s="19">
        <f t="shared" si="42"/>
        <v>149.01929247424954</v>
      </c>
      <c r="R48" s="19">
        <f t="shared" si="43"/>
        <v>124.80481433061625</v>
      </c>
      <c r="S48" s="20">
        <f t="shared" si="43"/>
        <v>93.417964390777229</v>
      </c>
    </row>
    <row r="49" spans="1:19" x14ac:dyDescent="0.35">
      <c r="A49" s="15">
        <v>5.2999999999999999E-2</v>
      </c>
      <c r="B49" s="14">
        <v>360</v>
      </c>
      <c r="C49" s="14">
        <v>300</v>
      </c>
      <c r="D49" s="14">
        <v>240</v>
      </c>
      <c r="E49" s="11">
        <v>180</v>
      </c>
      <c r="F49" s="11">
        <v>120</v>
      </c>
      <c r="G49" s="16">
        <v>100000</v>
      </c>
      <c r="H49" s="17">
        <f t="shared" si="44"/>
        <v>555.30465239753244</v>
      </c>
      <c r="I49" s="17">
        <f t="shared" si="39"/>
        <v>602.20119625610766</v>
      </c>
      <c r="J49" s="17">
        <f t="shared" si="40"/>
        <v>676.64046971562971</v>
      </c>
      <c r="K49" s="17">
        <f t="shared" si="45"/>
        <v>806.50915507500042</v>
      </c>
      <c r="L49" s="17">
        <f t="shared" si="46"/>
        <v>1075.3794626244223</v>
      </c>
      <c r="M49" s="14"/>
      <c r="N49" s="18">
        <f t="shared" si="47"/>
        <v>4.4166666666666668E-3</v>
      </c>
      <c r="O49" s="19">
        <f t="shared" si="48"/>
        <v>180.08132935362448</v>
      </c>
      <c r="P49" s="19">
        <f t="shared" si="41"/>
        <v>166.05745824103514</v>
      </c>
      <c r="Q49" s="19">
        <f t="shared" si="42"/>
        <v>147.78897283815553</v>
      </c>
      <c r="R49" s="19">
        <f t="shared" si="43"/>
        <v>123.99115294692545</v>
      </c>
      <c r="S49" s="20">
        <f t="shared" si="43"/>
        <v>92.990431262239127</v>
      </c>
    </row>
    <row r="50" spans="1:19" x14ac:dyDescent="0.35">
      <c r="A50" s="15">
        <v>5.3999999999999999E-2</v>
      </c>
      <c r="B50" s="14">
        <v>360</v>
      </c>
      <c r="C50" s="14">
        <v>300</v>
      </c>
      <c r="D50" s="14">
        <v>240</v>
      </c>
      <c r="E50" s="11">
        <v>180</v>
      </c>
      <c r="F50" s="11">
        <v>120</v>
      </c>
      <c r="G50" s="16">
        <v>100000</v>
      </c>
      <c r="H50" s="17">
        <f t="shared" si="44"/>
        <v>561.5307918696202</v>
      </c>
      <c r="I50" s="17">
        <f t="shared" si="39"/>
        <v>608.12991740821155</v>
      </c>
      <c r="J50" s="17">
        <f t="shared" si="40"/>
        <v>682.25159031117232</v>
      </c>
      <c r="K50" s="17">
        <f t="shared" si="45"/>
        <v>811.78660873786703</v>
      </c>
      <c r="L50" s="17">
        <f t="shared" si="46"/>
        <v>1080.3144205805859</v>
      </c>
      <c r="M50" s="14"/>
      <c r="N50" s="18">
        <f t="shared" si="47"/>
        <v>4.4999999999999997E-3</v>
      </c>
      <c r="O50" s="19">
        <f t="shared" si="48"/>
        <v>178.08462411660346</v>
      </c>
      <c r="P50" s="19">
        <f t="shared" si="41"/>
        <v>164.43854699040284</v>
      </c>
      <c r="Q50" s="19">
        <f t="shared" si="42"/>
        <v>146.57349491027259</v>
      </c>
      <c r="R50" s="19">
        <f t="shared" si="43"/>
        <v>123.1850820444993</v>
      </c>
      <c r="S50" s="20">
        <f t="shared" si="43"/>
        <v>92.565643941194168</v>
      </c>
    </row>
    <row r="51" spans="1:19" x14ac:dyDescent="0.35">
      <c r="A51" s="15">
        <v>5.5E-2</v>
      </c>
      <c r="B51" s="14">
        <v>360</v>
      </c>
      <c r="C51" s="14">
        <v>300</v>
      </c>
      <c r="D51" s="14">
        <v>240</v>
      </c>
      <c r="E51" s="11">
        <v>180</v>
      </c>
      <c r="F51" s="11">
        <v>120</v>
      </c>
      <c r="G51" s="16">
        <v>100000</v>
      </c>
      <c r="H51" s="17">
        <f t="shared" si="44"/>
        <v>567.78900134700245</v>
      </c>
      <c r="I51" s="17">
        <f t="shared" si="39"/>
        <v>614.08749228146962</v>
      </c>
      <c r="J51" s="17">
        <f t="shared" si="40"/>
        <v>687.88730785923792</v>
      </c>
      <c r="K51" s="17">
        <f t="shared" si="45"/>
        <v>817.08345462113823</v>
      </c>
      <c r="L51" s="17">
        <f t="shared" si="46"/>
        <v>1085.2627796048055</v>
      </c>
      <c r="M51" s="14"/>
      <c r="N51" s="18">
        <f t="shared" si="47"/>
        <v>4.5833333333333334E-3</v>
      </c>
      <c r="O51" s="19">
        <f t="shared" si="48"/>
        <v>176.1217631246177</v>
      </c>
      <c r="P51" s="19">
        <f t="shared" si="41"/>
        <v>162.84324506997868</v>
      </c>
      <c r="Q51" s="19">
        <f t="shared" si="42"/>
        <v>145.37264877179993</v>
      </c>
      <c r="R51" s="19">
        <f t="shared" si="43"/>
        <v>122.38651931382893</v>
      </c>
      <c r="S51" s="20">
        <f t="shared" si="43"/>
        <v>92.143582069970776</v>
      </c>
    </row>
    <row r="52" spans="1:19" x14ac:dyDescent="0.35">
      <c r="A52" s="15">
        <v>5.6000000000000001E-2</v>
      </c>
      <c r="B52" s="14">
        <v>360</v>
      </c>
      <c r="C52" s="14">
        <v>300</v>
      </c>
      <c r="D52" s="14">
        <v>240</v>
      </c>
      <c r="E52" s="11">
        <v>180</v>
      </c>
      <c r="F52" s="11">
        <v>120</v>
      </c>
      <c r="G52" s="16">
        <v>100000</v>
      </c>
      <c r="H52" s="17">
        <f t="shared" si="44"/>
        <v>574.07898064137453</v>
      </c>
      <c r="I52" s="17">
        <f t="shared" si="39"/>
        <v>620.07372926508617</v>
      </c>
      <c r="J52" s="17">
        <f t="shared" si="40"/>
        <v>693.54751534957666</v>
      </c>
      <c r="K52" s="17">
        <f t="shared" si="45"/>
        <v>822.39964372628901</v>
      </c>
      <c r="L52" s="17">
        <f t="shared" si="46"/>
        <v>1090.2245236125154</v>
      </c>
      <c r="M52" s="14"/>
      <c r="N52" s="18">
        <f t="shared" si="47"/>
        <v>4.6666666666666671E-3</v>
      </c>
      <c r="O52" s="19">
        <f t="shared" si="48"/>
        <v>174.19205958085706</v>
      </c>
      <c r="P52" s="19">
        <f t="shared" si="41"/>
        <v>161.2711445113477</v>
      </c>
      <c r="Q52" s="19">
        <f t="shared" si="42"/>
        <v>144.18622774475065</v>
      </c>
      <c r="R52" s="19">
        <f t="shared" si="43"/>
        <v>121.59538341590283</v>
      </c>
      <c r="S52" s="20">
        <f t="shared" si="43"/>
        <v>91.724225454629121</v>
      </c>
    </row>
    <row r="53" spans="1:19" x14ac:dyDescent="0.35">
      <c r="A53" s="15">
        <v>5.7000000000000002E-2</v>
      </c>
      <c r="B53" s="14">
        <v>360</v>
      </c>
      <c r="C53" s="14">
        <v>300</v>
      </c>
      <c r="D53" s="14">
        <v>240</v>
      </c>
      <c r="E53" s="11">
        <v>180</v>
      </c>
      <c r="F53" s="11">
        <v>120</v>
      </c>
      <c r="G53" s="16">
        <v>100000</v>
      </c>
      <c r="H53" s="17">
        <f t="shared" si="44"/>
        <v>580.40042756594187</v>
      </c>
      <c r="I53" s="17">
        <f t="shared" si="39"/>
        <v>626.08843486160367</v>
      </c>
      <c r="J53" s="17">
        <f t="shared" si="40"/>
        <v>699.23210444013807</v>
      </c>
      <c r="K53" s="17">
        <f t="shared" si="45"/>
        <v>827.73512635465966</v>
      </c>
      <c r="L53" s="17">
        <f t="shared" si="46"/>
        <v>1095.1996362791999</v>
      </c>
      <c r="M53" s="14"/>
      <c r="N53" s="18">
        <f t="shared" si="47"/>
        <v>4.7499999999999999E-3</v>
      </c>
      <c r="O53" s="19">
        <f t="shared" si="48"/>
        <v>172.29484206167052</v>
      </c>
      <c r="P53" s="19">
        <f t="shared" si="41"/>
        <v>159.72184508104661</v>
      </c>
      <c r="Q53" s="19">
        <f t="shared" si="42"/>
        <v>143.01402833908509</v>
      </c>
      <c r="R53" s="19">
        <f t="shared" si="43"/>
        <v>120.81159397016215</v>
      </c>
      <c r="S53" s="20">
        <f t="shared" si="43"/>
        <v>91.307554063601728</v>
      </c>
    </row>
    <row r="54" spans="1:19" x14ac:dyDescent="0.35">
      <c r="A54" s="15">
        <v>5.8000000000000003E-2</v>
      </c>
      <c r="B54" s="14">
        <v>360</v>
      </c>
      <c r="C54" s="14">
        <v>300</v>
      </c>
      <c r="D54" s="14">
        <v>240</v>
      </c>
      <c r="E54" s="11">
        <v>180</v>
      </c>
      <c r="F54" s="11">
        <v>120</v>
      </c>
      <c r="G54" s="16">
        <v>100000</v>
      </c>
      <c r="H54" s="17">
        <f t="shared" si="44"/>
        <v>586.75303807281296</v>
      </c>
      <c r="I54" s="17">
        <f t="shared" si="39"/>
        <v>632.13141375511964</v>
      </c>
      <c r="J54" s="17">
        <f t="shared" si="40"/>
        <v>704.94096548387813</v>
      </c>
      <c r="K54" s="17">
        <f t="shared" si="45"/>
        <v>833.08985211505671</v>
      </c>
      <c r="L54" s="17">
        <f t="shared" si="46"/>
        <v>1100.1881010418738</v>
      </c>
      <c r="M54" s="14"/>
      <c r="N54" s="18">
        <f t="shared" si="47"/>
        <v>4.8333333333333336E-3</v>
      </c>
      <c r="O54" s="19">
        <f t="shared" si="48"/>
        <v>170.42945415067544</v>
      </c>
      <c r="P54" s="19">
        <f t="shared" si="41"/>
        <v>158.19495412505924</v>
      </c>
      <c r="Q54" s="19">
        <f t="shared" si="42"/>
        <v>141.85585020067469</v>
      </c>
      <c r="R54" s="19">
        <f t="shared" si="43"/>
        <v>120.03507154254612</v>
      </c>
      <c r="S54" s="20">
        <f t="shared" si="43"/>
        <v>90.89354802628786</v>
      </c>
    </row>
    <row r="55" spans="1:19" x14ac:dyDescent="0.35">
      <c r="A55" s="15">
        <v>5.8999999999999997E-2</v>
      </c>
      <c r="B55" s="14">
        <v>360</v>
      </c>
      <c r="C55" s="14">
        <v>300</v>
      </c>
      <c r="D55" s="14">
        <v>240</v>
      </c>
      <c r="E55" s="11">
        <v>180</v>
      </c>
      <c r="F55" s="11">
        <v>120</v>
      </c>
      <c r="G55" s="16">
        <v>100000</v>
      </c>
      <c r="H55" s="17">
        <f t="shared" si="44"/>
        <v>593.13650638920785</v>
      </c>
      <c r="I55" s="17">
        <f t="shared" si="39"/>
        <v>638.20246887928295</v>
      </c>
      <c r="J55" s="17">
        <f t="shared" si="40"/>
        <v>710.67398755541649</v>
      </c>
      <c r="K55" s="17">
        <f t="shared" si="45"/>
        <v>838.46376993099364</v>
      </c>
      <c r="L55" s="17">
        <f t="shared" si="46"/>
        <v>1105.1899010998977</v>
      </c>
      <c r="M55" s="14"/>
      <c r="N55" s="18">
        <f t="shared" si="47"/>
        <v>4.9166666666666664E-3</v>
      </c>
      <c r="O55" s="19">
        <f t="shared" si="48"/>
        <v>168.59525408200284</v>
      </c>
      <c r="P55" s="19">
        <f t="shared" si="41"/>
        <v>156.69008641662771</v>
      </c>
      <c r="Q55" s="19">
        <f t="shared" si="42"/>
        <v>140.71149606021322</v>
      </c>
      <c r="R55" s="19">
        <f t="shared" si="43"/>
        <v>119.26573763375619</v>
      </c>
      <c r="S55" s="20">
        <f t="shared" si="43"/>
        <v>90.482187631717267</v>
      </c>
    </row>
    <row r="56" spans="1:19" x14ac:dyDescent="0.35">
      <c r="A56" s="15"/>
      <c r="B56" s="14"/>
      <c r="C56" s="14"/>
      <c r="D56" s="14"/>
      <c r="E56" s="14"/>
      <c r="F56" s="14"/>
      <c r="G56" s="14"/>
      <c r="H56" s="17"/>
      <c r="I56" s="17"/>
      <c r="J56" s="17"/>
      <c r="K56" s="17"/>
      <c r="L56" s="17"/>
      <c r="M56" s="14"/>
      <c r="N56" s="21"/>
      <c r="O56" s="19"/>
      <c r="P56" s="19"/>
      <c r="Q56" s="19"/>
      <c r="R56" s="19"/>
      <c r="S56" s="20"/>
    </row>
    <row r="57" spans="1:19" x14ac:dyDescent="0.35">
      <c r="A57" s="15">
        <v>0.06</v>
      </c>
      <c r="B57" s="14">
        <v>360</v>
      </c>
      <c r="C57" s="14">
        <v>300</v>
      </c>
      <c r="D57" s="14">
        <v>240</v>
      </c>
      <c r="E57" s="11">
        <v>180</v>
      </c>
      <c r="F57" s="11">
        <v>120</v>
      </c>
      <c r="G57" s="16">
        <v>100000</v>
      </c>
      <c r="H57" s="17">
        <f>($N57/(1-((1+$N57)^-B57)))*$G57</f>
        <v>599.55052515275895</v>
      </c>
      <c r="I57" s="17">
        <f t="shared" ref="I57:I66" si="49">($N57/(1-((1+$N57)^-C57)))*$G57</f>
        <v>644.30140148551709</v>
      </c>
      <c r="J57" s="17">
        <f t="shared" ref="J57:J66" si="50">($N57/(1-((1+$N57)^-D57)))*$G57</f>
        <v>716.43105847817617</v>
      </c>
      <c r="K57" s="17">
        <f>($N57/(1-((1+$N57)^-E57)))*$G57</f>
        <v>843.85682804846704</v>
      </c>
      <c r="L57" s="17">
        <f>($N57/(1-((1+$N57)^-F57)))*$G57</f>
        <v>1110.2050194165192</v>
      </c>
      <c r="M57" s="14"/>
      <c r="N57" s="18">
        <f>A57/12</f>
        <v>5.0000000000000001E-3</v>
      </c>
      <c r="O57" s="19">
        <f>$G57/H57</f>
        <v>166.79161439233346</v>
      </c>
      <c r="P57" s="19">
        <f t="shared" ref="P57:P66" si="51">$G57/I57</f>
        <v>155.2068640071829</v>
      </c>
      <c r="Q57" s="19">
        <f t="shared" ref="Q57:Q66" si="52">$G57/J57</f>
        <v>139.58077168292695</v>
      </c>
      <c r="R57" s="19">
        <f t="shared" ref="R57:S66" si="53">$G57/K57</f>
        <v>118.50351466760483</v>
      </c>
      <c r="S57" s="20">
        <f t="shared" si="53"/>
        <v>90.073453327166661</v>
      </c>
    </row>
    <row r="58" spans="1:19" x14ac:dyDescent="0.35">
      <c r="A58" s="15">
        <v>6.0999999999999999E-2</v>
      </c>
      <c r="B58" s="14">
        <v>360</v>
      </c>
      <c r="C58" s="14">
        <v>300</v>
      </c>
      <c r="D58" s="14">
        <v>240</v>
      </c>
      <c r="E58" s="11">
        <v>180</v>
      </c>
      <c r="F58" s="11">
        <v>120</v>
      </c>
      <c r="G58" s="16">
        <v>100000</v>
      </c>
      <c r="H58" s="17">
        <f t="shared" ref="H58:H66" si="54">($N58/(1-((1+$N58)^-B58)))*$G58</f>
        <v>605.99478554542679</v>
      </c>
      <c r="I58" s="17">
        <f t="shared" si="49"/>
        <v>650.42801121093055</v>
      </c>
      <c r="J58" s="17">
        <f t="shared" si="50"/>
        <v>722.21206485133496</v>
      </c>
      <c r="K58" s="17">
        <f t="shared" ref="K58:K66" si="55">($N58/(1-((1+$N58)^-E58)))*$G58</f>
        <v>849.26897404334886</v>
      </c>
      <c r="L58" s="17">
        <f t="shared" ref="L58:L66" si="56">($N58/(1-((1+$N58)^-F58)))*$G58</f>
        <v>1115.2334387197295</v>
      </c>
      <c r="M58" s="14"/>
      <c r="N58" s="18">
        <f t="shared" ref="N58:N66" si="57">A58/12</f>
        <v>5.0833333333333329E-3</v>
      </c>
      <c r="O58" s="19">
        <f t="shared" ref="O58:O66" si="58">$G58/H58</f>
        <v>165.01792158161032</v>
      </c>
      <c r="P58" s="19">
        <f t="shared" si="51"/>
        <v>153.7449160804523</v>
      </c>
      <c r="Q58" s="19">
        <f t="shared" si="52"/>
        <v>138.46348581920282</v>
      </c>
      <c r="R58" s="19">
        <f t="shared" si="53"/>
        <v>117.74832597958034</v>
      </c>
      <c r="S58" s="20">
        <f t="shared" si="53"/>
        <v>89.667325716845824</v>
      </c>
    </row>
    <row r="59" spans="1:19" x14ac:dyDescent="0.35">
      <c r="A59" s="15">
        <v>6.2E-2</v>
      </c>
      <c r="B59" s="14">
        <v>360</v>
      </c>
      <c r="C59" s="14">
        <v>300</v>
      </c>
      <c r="D59" s="14">
        <v>240</v>
      </c>
      <c r="E59" s="11">
        <v>180</v>
      </c>
      <c r="F59" s="11">
        <v>120</v>
      </c>
      <c r="G59" s="16">
        <v>100000</v>
      </c>
      <c r="H59" s="17">
        <f t="shared" si="54"/>
        <v>612.46897742629642</v>
      </c>
      <c r="I59" s="17">
        <f t="shared" si="49"/>
        <v>656.58209614634393</v>
      </c>
      <c r="J59" s="17">
        <f t="shared" si="50"/>
        <v>728.01689207720108</v>
      </c>
      <c r="K59" s="17">
        <f t="shared" si="55"/>
        <v>854.70015482926135</v>
      </c>
      <c r="L59" s="17">
        <f t="shared" si="56"/>
        <v>1120.275141503766</v>
      </c>
      <c r="M59" s="14"/>
      <c r="N59" s="18">
        <f t="shared" si="57"/>
        <v>5.1666666666666666E-3</v>
      </c>
      <c r="O59" s="19">
        <f t="shared" si="58"/>
        <v>163.27357578210376</v>
      </c>
      <c r="P59" s="19">
        <f t="shared" si="51"/>
        <v>152.30387880956056</v>
      </c>
      <c r="Q59" s="19">
        <f t="shared" si="52"/>
        <v>137.35945015599404</v>
      </c>
      <c r="R59" s="19">
        <f t="shared" si="53"/>
        <v>117.00009580550086</v>
      </c>
      <c r="S59" s="20">
        <f t="shared" si="53"/>
        <v>89.263785560543766</v>
      </c>
    </row>
    <row r="60" spans="1:19" x14ac:dyDescent="0.35">
      <c r="A60" s="15">
        <v>6.3E-2</v>
      </c>
      <c r="B60" s="14">
        <v>360</v>
      </c>
      <c r="C60" s="14">
        <v>300</v>
      </c>
      <c r="D60" s="14">
        <v>240</v>
      </c>
      <c r="E60" s="11">
        <v>180</v>
      </c>
      <c r="F60" s="11">
        <v>120</v>
      </c>
      <c r="G60" s="16">
        <v>100000</v>
      </c>
      <c r="H60" s="17">
        <f t="shared" si="54"/>
        <v>618.97278946287884</v>
      </c>
      <c r="I60" s="17">
        <f t="shared" si="49"/>
        <v>662.76345290401935</v>
      </c>
      <c r="J60" s="17">
        <f t="shared" si="50"/>
        <v>733.84542438850144</v>
      </c>
      <c r="K60" s="17">
        <f t="shared" si="55"/>
        <v>860.15031666524055</v>
      </c>
      <c r="L60" s="17">
        <f t="shared" si="56"/>
        <v>1125.330110030196</v>
      </c>
      <c r="M60" s="14"/>
      <c r="N60" s="18">
        <f t="shared" si="57"/>
        <v>5.2500000000000003E-3</v>
      </c>
      <c r="O60" s="19">
        <f t="shared" si="58"/>
        <v>161.55799043569624</v>
      </c>
      <c r="P60" s="19">
        <f t="shared" si="51"/>
        <v>150.8833952171498</v>
      </c>
      <c r="Q60" s="19">
        <f t="shared" si="52"/>
        <v>136.26847926908854</v>
      </c>
      <c r="R60" s="19">
        <f t="shared" si="53"/>
        <v>116.25874927035423</v>
      </c>
      <c r="S60" s="20">
        <f t="shared" si="53"/>
        <v>88.862813772322056</v>
      </c>
    </row>
    <row r="61" spans="1:19" x14ac:dyDescent="0.35">
      <c r="A61" s="15">
        <v>6.4000000000000001E-2</v>
      </c>
      <c r="B61" s="14">
        <v>360</v>
      </c>
      <c r="C61" s="14">
        <v>300</v>
      </c>
      <c r="D61" s="14">
        <v>240</v>
      </c>
      <c r="E61" s="11">
        <v>180</v>
      </c>
      <c r="F61" s="11">
        <v>120</v>
      </c>
      <c r="G61" s="16">
        <v>100000</v>
      </c>
      <c r="H61" s="17">
        <f t="shared" si="54"/>
        <v>625.50590926095128</v>
      </c>
      <c r="I61" s="17">
        <f t="shared" si="49"/>
        <v>668.97187668521099</v>
      </c>
      <c r="J61" s="17">
        <f t="shared" si="50"/>
        <v>739.697544875782</v>
      </c>
      <c r="K61" s="17">
        <f t="shared" si="55"/>
        <v>865.61940516346988</v>
      </c>
      <c r="L61" s="17">
        <f t="shared" si="56"/>
        <v>1130.3983263290265</v>
      </c>
      <c r="M61" s="14"/>
      <c r="N61" s="18">
        <f t="shared" si="57"/>
        <v>5.3333333333333332E-3</v>
      </c>
      <c r="O61" s="19">
        <f t="shared" si="58"/>
        <v>159.87059197914238</v>
      </c>
      <c r="P61" s="19">
        <f t="shared" si="51"/>
        <v>149.48311503841535</v>
      </c>
      <c r="Q61" s="19">
        <f t="shared" si="52"/>
        <v>135.19039057618215</v>
      </c>
      <c r="R61" s="19">
        <f t="shared" si="53"/>
        <v>115.52421237728061</v>
      </c>
      <c r="S61" s="20">
        <f t="shared" si="53"/>
        <v>88.464391419218074</v>
      </c>
    </row>
    <row r="62" spans="1:19" x14ac:dyDescent="0.35">
      <c r="A62" s="15">
        <v>6.5000000000000002E-2</v>
      </c>
      <c r="B62" s="14">
        <v>360</v>
      </c>
      <c r="C62" s="14">
        <v>300</v>
      </c>
      <c r="D62" s="14">
        <v>240</v>
      </c>
      <c r="E62" s="11">
        <v>180</v>
      </c>
      <c r="F62" s="11">
        <v>120</v>
      </c>
      <c r="G62" s="16">
        <v>100000</v>
      </c>
      <c r="H62" s="17">
        <f t="shared" si="54"/>
        <v>632.06802349296606</v>
      </c>
      <c r="I62" s="17">
        <f t="shared" si="49"/>
        <v>675.20716134764268</v>
      </c>
      <c r="J62" s="17">
        <f t="shared" si="50"/>
        <v>745.57313551510117</v>
      </c>
      <c r="K62" s="17">
        <f t="shared" si="55"/>
        <v>871.1073652973671</v>
      </c>
      <c r="L62" s="17">
        <f t="shared" si="56"/>
        <v>1135.4797722002693</v>
      </c>
      <c r="M62" s="14"/>
      <c r="N62" s="18">
        <f t="shared" si="57"/>
        <v>5.4166666666666669E-3</v>
      </c>
      <c r="O62" s="19">
        <f t="shared" si="58"/>
        <v>158.21081953707289</v>
      </c>
      <c r="P62" s="19">
        <f t="shared" si="51"/>
        <v>148.10269458696274</v>
      </c>
      <c r="Q62" s="19">
        <f t="shared" si="52"/>
        <v>134.12500429070857</v>
      </c>
      <c r="R62" s="19">
        <f t="shared" si="53"/>
        <v>114.79641199665821</v>
      </c>
      <c r="S62" s="20">
        <f t="shared" si="53"/>
        <v>88.068499719925072</v>
      </c>
    </row>
    <row r="63" spans="1:19" x14ac:dyDescent="0.35">
      <c r="A63" s="15">
        <v>6.6000000000000003E-2</v>
      </c>
      <c r="B63" s="14">
        <v>360</v>
      </c>
      <c r="C63" s="14">
        <v>300</v>
      </c>
      <c r="D63" s="14">
        <v>240</v>
      </c>
      <c r="E63" s="11">
        <v>180</v>
      </c>
      <c r="F63" s="11">
        <v>120</v>
      </c>
      <c r="G63" s="16">
        <v>100000</v>
      </c>
      <c r="H63" s="17">
        <f t="shared" si="54"/>
        <v>638.65881802465105</v>
      </c>
      <c r="I63" s="17">
        <f t="shared" si="49"/>
        <v>681.46909947248878</v>
      </c>
      <c r="J63" s="17">
        <f t="shared" si="50"/>
        <v>751.47207719548737</v>
      </c>
      <c r="K63" s="17">
        <f t="shared" si="55"/>
        <v>876.61414140928605</v>
      </c>
      <c r="L63" s="17">
        <f t="shared" si="56"/>
        <v>1140.5744292148279</v>
      </c>
      <c r="M63" s="14"/>
      <c r="N63" s="18">
        <f t="shared" si="57"/>
        <v>5.5000000000000005E-3</v>
      </c>
      <c r="O63" s="19">
        <f t="shared" si="58"/>
        <v>156.57812462262157</v>
      </c>
      <c r="P63" s="19">
        <f t="shared" si="51"/>
        <v>146.74179662351227</v>
      </c>
      <c r="Q63" s="19">
        <f t="shared" si="52"/>
        <v>133.07214337650777</v>
      </c>
      <c r="R63" s="19">
        <f t="shared" si="53"/>
        <v>114.07527585538982</v>
      </c>
      <c r="S63" s="20">
        <f t="shared" si="53"/>
        <v>87.675120043538115</v>
      </c>
    </row>
    <row r="64" spans="1:19" x14ac:dyDescent="0.35">
      <c r="A64" s="15">
        <v>6.7000000000000004E-2</v>
      </c>
      <c r="B64" s="14">
        <v>360</v>
      </c>
      <c r="C64" s="14">
        <v>300</v>
      </c>
      <c r="D64" s="14">
        <v>240</v>
      </c>
      <c r="E64" s="11">
        <v>180</v>
      </c>
      <c r="F64" s="11">
        <v>120</v>
      </c>
      <c r="G64" s="16">
        <v>100000</v>
      </c>
      <c r="H64" s="17">
        <f t="shared" si="54"/>
        <v>645.27797804009924</v>
      </c>
      <c r="I64" s="17">
        <f t="shared" si="49"/>
        <v>687.75748243130704</v>
      </c>
      <c r="J64" s="17">
        <f t="shared" si="50"/>
        <v>757.39424974680162</v>
      </c>
      <c r="K64" s="17">
        <f t="shared" si="55"/>
        <v>882.13967721874815</v>
      </c>
      <c r="L64" s="17">
        <f t="shared" si="56"/>
        <v>1145.6822787161348</v>
      </c>
      <c r="M64" s="14"/>
      <c r="N64" s="18">
        <f t="shared" si="57"/>
        <v>5.5833333333333334E-3</v>
      </c>
      <c r="O64" s="19">
        <f t="shared" si="58"/>
        <v>154.97197084538618</v>
      </c>
      <c r="P64" s="19">
        <f t="shared" si="51"/>
        <v>145.40009022728148</v>
      </c>
      <c r="Q64" s="19">
        <f t="shared" si="52"/>
        <v>132.03163350319889</v>
      </c>
      <c r="R64" s="19">
        <f t="shared" si="53"/>
        <v>113.36073252626471</v>
      </c>
      <c r="S64" s="20">
        <f t="shared" si="53"/>
        <v>87.284233908253512</v>
      </c>
    </row>
    <row r="65" spans="1:19" x14ac:dyDescent="0.35">
      <c r="A65" s="15">
        <v>6.8000000000000005E-2</v>
      </c>
      <c r="B65" s="14">
        <v>360</v>
      </c>
      <c r="C65" s="14">
        <v>300</v>
      </c>
      <c r="D65" s="14">
        <v>240</v>
      </c>
      <c r="E65" s="11">
        <v>180</v>
      </c>
      <c r="F65" s="11">
        <v>120</v>
      </c>
      <c r="G65" s="16">
        <v>100000</v>
      </c>
      <c r="H65" s="17">
        <f t="shared" si="54"/>
        <v>651.92518816491122</v>
      </c>
      <c r="I65" s="17">
        <f t="shared" si="49"/>
        <v>694.07210045241175</v>
      </c>
      <c r="J65" s="17">
        <f t="shared" si="50"/>
        <v>763.3395319673491</v>
      </c>
      <c r="K65" s="17">
        <f t="shared" si="55"/>
        <v>887.68391583030484</v>
      </c>
      <c r="L65" s="17">
        <f t="shared" si="56"/>
        <v>1150.8033018211258</v>
      </c>
      <c r="M65" s="14"/>
      <c r="N65" s="18">
        <f t="shared" si="57"/>
        <v>5.6666666666666671E-3</v>
      </c>
      <c r="O65" s="19">
        <f t="shared" si="58"/>
        <v>153.39183362662766</v>
      </c>
      <c r="P65" s="19">
        <f t="shared" si="51"/>
        <v>144.07725067009287</v>
      </c>
      <c r="Q65" s="19">
        <f t="shared" si="52"/>
        <v>131.00330300236223</v>
      </c>
      <c r="R65" s="19">
        <f t="shared" si="53"/>
        <v>112.65271141751387</v>
      </c>
      <c r="S65" s="20">
        <f t="shared" si="53"/>
        <v>86.895822980132024</v>
      </c>
    </row>
    <row r="66" spans="1:19" x14ac:dyDescent="0.35">
      <c r="A66" s="15">
        <v>6.8999999999999895E-2</v>
      </c>
      <c r="B66" s="14">
        <v>360</v>
      </c>
      <c r="C66" s="14">
        <v>300</v>
      </c>
      <c r="D66" s="14">
        <v>240</v>
      </c>
      <c r="E66" s="11">
        <v>180</v>
      </c>
      <c r="F66" s="11">
        <v>120</v>
      </c>
      <c r="G66" s="16">
        <v>100000</v>
      </c>
      <c r="H66" s="17">
        <f t="shared" si="54"/>
        <v>658.60013258763206</v>
      </c>
      <c r="I66" s="17">
        <f t="shared" si="49"/>
        <v>700.41274268705774</v>
      </c>
      <c r="J66" s="17">
        <f t="shared" si="50"/>
        <v>769.30780165178555</v>
      </c>
      <c r="K66" s="17">
        <f t="shared" si="55"/>
        <v>893.24679974179946</v>
      </c>
      <c r="L66" s="17">
        <f t="shared" si="56"/>
        <v>1155.9374794217763</v>
      </c>
      <c r="M66" s="14"/>
      <c r="N66" s="18">
        <f t="shared" si="57"/>
        <v>5.7499999999999912E-3</v>
      </c>
      <c r="O66" s="19">
        <f t="shared" si="58"/>
        <v>151.83719992144731</v>
      </c>
      <c r="P66" s="19">
        <f t="shared" si="51"/>
        <v>142.77295929306027</v>
      </c>
      <c r="Q66" s="19">
        <f t="shared" si="52"/>
        <v>129.98698282441615</v>
      </c>
      <c r="R66" s="19">
        <f t="shared" si="53"/>
        <v>111.95114276245472</v>
      </c>
      <c r="S66" s="20">
        <f t="shared" si="53"/>
        <v>86.509869071830821</v>
      </c>
    </row>
    <row r="67" spans="1:19" x14ac:dyDescent="0.35">
      <c r="A67" s="15"/>
      <c r="B67" s="14"/>
      <c r="C67" s="14"/>
      <c r="D67" s="14"/>
      <c r="E67" s="14"/>
      <c r="F67" s="14"/>
      <c r="G67" s="14"/>
      <c r="H67" s="17"/>
      <c r="I67" s="17"/>
      <c r="J67" s="17"/>
      <c r="K67" s="17"/>
      <c r="L67" s="17"/>
      <c r="M67" s="14"/>
      <c r="N67" s="22"/>
      <c r="O67" s="19"/>
      <c r="P67" s="19"/>
      <c r="Q67" s="19"/>
      <c r="R67" s="19"/>
      <c r="S67" s="20"/>
    </row>
    <row r="68" spans="1:19" x14ac:dyDescent="0.35">
      <c r="A68" s="15">
        <v>6.9999999999999896E-2</v>
      </c>
      <c r="B68" s="14">
        <v>360</v>
      </c>
      <c r="C68" s="14">
        <v>300</v>
      </c>
      <c r="D68" s="14">
        <v>240</v>
      </c>
      <c r="E68" s="11">
        <v>180</v>
      </c>
      <c r="F68" s="11">
        <v>120</v>
      </c>
      <c r="G68" s="16">
        <v>100000</v>
      </c>
      <c r="H68" s="17">
        <f>($N68/(1-((1+$N68)^-B68)))*$G68</f>
        <v>665.30249517918162</v>
      </c>
      <c r="I68" s="17">
        <f t="shared" ref="I68:I77" si="59">($N68/(1-((1+$N68)^-C68)))*$G68</f>
        <v>706.77919727508993</v>
      </c>
      <c r="J68" s="17">
        <f t="shared" ref="J68:J77" si="60">($N68/(1-((1+$N68)^-D68)))*$G68</f>
        <v>775.29893561887241</v>
      </c>
      <c r="K68" s="17">
        <f>($N68/(1-((1+$N68)^-E68)))*$G68</f>
        <v>898.82827085242411</v>
      </c>
      <c r="L68" s="17">
        <f>($N68/(1-((1+$N68)^-F68)))*$G68</f>
        <v>1161.0847921862362</v>
      </c>
      <c r="M68" s="14"/>
      <c r="N68" s="18">
        <f>A68/12</f>
        <v>5.8333333333333249E-3</v>
      </c>
      <c r="O68" s="19">
        <f>$G68/H68</f>
        <v>150.30756794782147</v>
      </c>
      <c r="P68" s="19">
        <f t="shared" ref="P68:P77" si="61">$G68/I68</f>
        <v>141.48690338586519</v>
      </c>
      <c r="Q68" s="19">
        <f t="shared" ref="Q68:Q77" si="62">$G68/J68</f>
        <v>128.98250649625396</v>
      </c>
      <c r="R68" s="19">
        <f t="shared" ref="R68:S77" si="63">$G68/K68</f>
        <v>111.25595760930254</v>
      </c>
      <c r="S68" s="20">
        <f t="shared" si="63"/>
        <v>86.126354141377945</v>
      </c>
    </row>
    <row r="69" spans="1:19" x14ac:dyDescent="0.35">
      <c r="A69" s="15">
        <v>7.0999999999999994E-2</v>
      </c>
      <c r="B69" s="14">
        <v>360</v>
      </c>
      <c r="C69" s="14">
        <v>300</v>
      </c>
      <c r="D69" s="14">
        <v>240</v>
      </c>
      <c r="E69" s="11">
        <v>180</v>
      </c>
      <c r="F69" s="11">
        <v>120</v>
      </c>
      <c r="G69" s="16">
        <v>100000</v>
      </c>
      <c r="H69" s="17">
        <f t="shared" ref="H69:H77" si="64">($N69/(1-((1+$N69)^-B69)))*$G69</f>
        <v>672.03195961039978</v>
      </c>
      <c r="I69" s="17">
        <f t="shared" si="59"/>
        <v>713.17125141026838</v>
      </c>
      <c r="J69" s="17">
        <f t="shared" si="60"/>
        <v>781.3128097394125</v>
      </c>
      <c r="K69" s="17">
        <f t="shared" ref="K69:K77" si="65">($N69/(1-((1+$N69)^-E69)))*$G69</f>
        <v>904.42827047105186</v>
      </c>
      <c r="L69" s="17">
        <f t="shared" ref="L69:L77" si="66">($N69/(1-((1+$N69)^-F69)))*$G69</f>
        <v>1166.2452205603377</v>
      </c>
      <c r="M69" s="14"/>
      <c r="N69" s="18">
        <f t="shared" ref="N69:N77" si="67">A69/12</f>
        <v>5.9166666666666664E-3</v>
      </c>
      <c r="O69" s="19">
        <f t="shared" ref="O69:O77" si="68">$G69/H69</f>
        <v>148.80244692227654</v>
      </c>
      <c r="P69" s="19">
        <f t="shared" si="61"/>
        <v>140.21877606851635</v>
      </c>
      <c r="Q69" s="19">
        <f t="shared" si="62"/>
        <v>127.9897100795679</v>
      </c>
      <c r="R69" s="19">
        <f t="shared" si="63"/>
        <v>110.56708781108442</v>
      </c>
      <c r="S69" s="20">
        <f t="shared" si="63"/>
        <v>85.745260290930673</v>
      </c>
    </row>
    <row r="70" spans="1:19" x14ac:dyDescent="0.35">
      <c r="A70" s="15">
        <v>7.1999999999999897E-2</v>
      </c>
      <c r="B70" s="14">
        <v>360</v>
      </c>
      <c r="C70" s="14">
        <v>300</v>
      </c>
      <c r="D70" s="14">
        <v>240</v>
      </c>
      <c r="E70" s="11">
        <v>180</v>
      </c>
      <c r="F70" s="11">
        <v>120</v>
      </c>
      <c r="G70" s="16">
        <v>100000</v>
      </c>
      <c r="H70" s="17">
        <f t="shared" si="64"/>
        <v>678.78820946746373</v>
      </c>
      <c r="I70" s="17">
        <f t="shared" si="59"/>
        <v>719.58869140498803</v>
      </c>
      <c r="J70" s="17">
        <f t="shared" si="60"/>
        <v>787.34929896401002</v>
      </c>
      <c r="K70" s="17">
        <f t="shared" si="65"/>
        <v>910.04673932434878</v>
      </c>
      <c r="L70" s="17">
        <f t="shared" si="66"/>
        <v>1171.4187447686882</v>
      </c>
      <c r="M70" s="14"/>
      <c r="N70" s="18">
        <f t="shared" si="67"/>
        <v>5.9999999999999915E-3</v>
      </c>
      <c r="O70" s="19">
        <f t="shared" si="68"/>
        <v>147.32135680207818</v>
      </c>
      <c r="P70" s="19">
        <f t="shared" si="61"/>
        <v>138.96827617559029</v>
      </c>
      <c r="Q70" s="19">
        <f t="shared" si="62"/>
        <v>127.00843212990659</v>
      </c>
      <c r="R70" s="19">
        <f t="shared" si="63"/>
        <v>109.88446601571648</v>
      </c>
      <c r="S70" s="20">
        <f t="shared" si="63"/>
        <v>85.366569765576273</v>
      </c>
    </row>
    <row r="71" spans="1:19" x14ac:dyDescent="0.35">
      <c r="A71" s="15">
        <v>7.2999999999999898E-2</v>
      </c>
      <c r="B71" s="14">
        <v>360</v>
      </c>
      <c r="C71" s="14">
        <v>300</v>
      </c>
      <c r="D71" s="14">
        <v>240</v>
      </c>
      <c r="E71" s="11">
        <v>180</v>
      </c>
      <c r="F71" s="11">
        <v>120</v>
      </c>
      <c r="G71" s="16">
        <v>100000</v>
      </c>
      <c r="H71" s="17">
        <f t="shared" si="64"/>
        <v>685.57092836536208</v>
      </c>
      <c r="I71" s="17">
        <f t="shared" si="59"/>
        <v>726.03130275467652</v>
      </c>
      <c r="J71" s="17">
        <f t="shared" si="60"/>
        <v>793.40827735107302</v>
      </c>
      <c r="K71" s="17">
        <f t="shared" si="65"/>
        <v>915.68361756527634</v>
      </c>
      <c r="L71" s="17">
        <f t="shared" si="66"/>
        <v>1176.6053448163157</v>
      </c>
      <c r="M71" s="14"/>
      <c r="N71" s="18">
        <f t="shared" si="67"/>
        <v>6.0833333333333251E-3</v>
      </c>
      <c r="O71" s="19">
        <f t="shared" si="68"/>
        <v>145.86382803371569</v>
      </c>
      <c r="P71" s="19">
        <f t="shared" si="61"/>
        <v>137.73510814283674</v>
      </c>
      <c r="Q71" s="19">
        <f t="shared" si="62"/>
        <v>126.03851365638234</v>
      </c>
      <c r="R71" s="19">
        <f t="shared" si="63"/>
        <v>109.20802565616644</v>
      </c>
      <c r="S71" s="20">
        <f t="shared" si="63"/>
        <v>84.990264952103701</v>
      </c>
    </row>
    <row r="72" spans="1:19" x14ac:dyDescent="0.35">
      <c r="A72" s="15">
        <v>7.3999999999999899E-2</v>
      </c>
      <c r="B72" s="14">
        <v>360</v>
      </c>
      <c r="C72" s="14">
        <v>300</v>
      </c>
      <c r="D72" s="14">
        <v>240</v>
      </c>
      <c r="E72" s="11">
        <v>180</v>
      </c>
      <c r="F72" s="11">
        <v>120</v>
      </c>
      <c r="G72" s="16">
        <v>100000</v>
      </c>
      <c r="H72" s="17">
        <f t="shared" si="64"/>
        <v>692.379800059084</v>
      </c>
      <c r="I72" s="17">
        <f t="shared" si="59"/>
        <v>732.49887020145991</v>
      </c>
      <c r="J72" s="17">
        <f t="shared" si="60"/>
        <v>799.48961809453328</v>
      </c>
      <c r="K72" s="17">
        <f t="shared" si="65"/>
        <v>921.33884478125526</v>
      </c>
      <c r="L72" s="17">
        <f t="shared" si="66"/>
        <v>1181.8050004897248</v>
      </c>
      <c r="M72" s="14"/>
      <c r="N72" s="18">
        <f t="shared" si="67"/>
        <v>6.166666666666658E-3</v>
      </c>
      <c r="O72" s="19">
        <f t="shared" si="68"/>
        <v>144.42940130758657</v>
      </c>
      <c r="P72" s="19">
        <f t="shared" si="61"/>
        <v>136.51898189617262</v>
      </c>
      <c r="Q72" s="19">
        <f t="shared" si="62"/>
        <v>125.07979808210067</v>
      </c>
      <c r="R72" s="19">
        <f t="shared" si="63"/>
        <v>108.53770094078911</v>
      </c>
      <c r="S72" s="20">
        <f t="shared" si="63"/>
        <v>84.616328377829916</v>
      </c>
    </row>
    <row r="73" spans="1:19" x14ac:dyDescent="0.35">
      <c r="A73" s="15">
        <v>7.49999999999999E-2</v>
      </c>
      <c r="B73" s="14">
        <v>360</v>
      </c>
      <c r="C73" s="14">
        <v>300</v>
      </c>
      <c r="D73" s="14">
        <v>240</v>
      </c>
      <c r="E73" s="11">
        <v>180</v>
      </c>
      <c r="F73" s="11">
        <v>120</v>
      </c>
      <c r="G73" s="16">
        <v>100000</v>
      </c>
      <c r="H73" s="17">
        <f t="shared" si="64"/>
        <v>699.21450855277658</v>
      </c>
      <c r="I73" s="17">
        <f t="shared" si="59"/>
        <v>738.9911777974562</v>
      </c>
      <c r="J73" s="17">
        <f t="shared" si="60"/>
        <v>805.59319355180298</v>
      </c>
      <c r="K73" s="17">
        <f t="shared" si="65"/>
        <v>927.01236000273241</v>
      </c>
      <c r="L73" s="17">
        <f t="shared" si="66"/>
        <v>1187.0176913585337</v>
      </c>
      <c r="M73" s="14"/>
      <c r="N73" s="18">
        <f t="shared" si="67"/>
        <v>6.2499999999999917E-3</v>
      </c>
      <c r="O73" s="19">
        <f t="shared" si="68"/>
        <v>143.01762731865855</v>
      </c>
      <c r="P73" s="19">
        <f t="shared" si="61"/>
        <v>135.3196127429388</v>
      </c>
      <c r="Q73" s="19">
        <f t="shared" si="62"/>
        <v>124.13213120521429</v>
      </c>
      <c r="R73" s="19">
        <f t="shared" si="63"/>
        <v>107.87342684374268</v>
      </c>
      <c r="S73" s="20">
        <f t="shared" si="63"/>
        <v>84.24474270939524</v>
      </c>
    </row>
    <row r="74" spans="1:19" x14ac:dyDescent="0.35">
      <c r="A74" s="15">
        <v>7.5999999999999901E-2</v>
      </c>
      <c r="B74" s="14">
        <v>360</v>
      </c>
      <c r="C74" s="14">
        <v>300</v>
      </c>
      <c r="D74" s="14">
        <v>240</v>
      </c>
      <c r="E74" s="11">
        <v>180</v>
      </c>
      <c r="F74" s="11">
        <v>120</v>
      </c>
      <c r="G74" s="16">
        <v>100000</v>
      </c>
      <c r="H74" s="17">
        <f t="shared" si="64"/>
        <v>706.07473820657981</v>
      </c>
      <c r="I74" s="17">
        <f t="shared" si="59"/>
        <v>745.50800896734404</v>
      </c>
      <c r="J74" s="17">
        <f t="shared" si="60"/>
        <v>811.71887527151205</v>
      </c>
      <c r="K74" s="17">
        <f t="shared" si="65"/>
        <v>932.70410171152571</v>
      </c>
      <c r="L74" s="17">
        <f t="shared" si="66"/>
        <v>1192.2433967767079</v>
      </c>
      <c r="M74" s="14"/>
      <c r="N74" s="18">
        <f t="shared" si="67"/>
        <v>6.3333333333333254E-3</v>
      </c>
      <c r="O74" s="19">
        <f t="shared" si="68"/>
        <v>141.62806653301126</v>
      </c>
      <c r="P74" s="19">
        <f t="shared" si="61"/>
        <v>134.13672126543227</v>
      </c>
      <c r="Q74" s="19">
        <f t="shared" si="62"/>
        <v>123.19536116066166</v>
      </c>
      <c r="R74" s="19">
        <f t="shared" si="63"/>
        <v>107.21513909555939</v>
      </c>
      <c r="S74" s="20">
        <f t="shared" si="63"/>
        <v>83.875490751599216</v>
      </c>
    </row>
    <row r="75" spans="1:19" x14ac:dyDescent="0.35">
      <c r="A75" s="15">
        <v>7.6999999999999902E-2</v>
      </c>
      <c r="B75" s="14">
        <v>360</v>
      </c>
      <c r="C75" s="14">
        <v>300</v>
      </c>
      <c r="D75" s="14">
        <v>240</v>
      </c>
      <c r="E75" s="11">
        <v>180</v>
      </c>
      <c r="F75" s="11">
        <v>120</v>
      </c>
      <c r="G75" s="16">
        <v>100000</v>
      </c>
      <c r="H75" s="17">
        <f t="shared" si="64"/>
        <v>712.96017384122933</v>
      </c>
      <c r="I75" s="17">
        <f t="shared" si="59"/>
        <v>752.04914657035022</v>
      </c>
      <c r="J75" s="17">
        <f t="shared" si="60"/>
        <v>817.86653402125421</v>
      </c>
      <c r="K75" s="17">
        <f t="shared" si="65"/>
        <v>938.41400784927566</v>
      </c>
      <c r="L75" s="17">
        <f t="shared" si="66"/>
        <v>1197.4820958839127</v>
      </c>
      <c r="M75" s="14"/>
      <c r="N75" s="18">
        <f t="shared" si="67"/>
        <v>6.4166666666666582E-3</v>
      </c>
      <c r="O75" s="19">
        <f t="shared" si="68"/>
        <v>140.26028896008043</v>
      </c>
      <c r="P75" s="19">
        <f t="shared" si="61"/>
        <v>132.97003321663306</v>
      </c>
      <c r="Q75" s="19">
        <f t="shared" si="62"/>
        <v>122.26933838254013</v>
      </c>
      <c r="R75" s="19">
        <f t="shared" si="63"/>
        <v>106.56277417382883</v>
      </c>
      <c r="S75" s="20">
        <f t="shared" si="63"/>
        <v>83.508555446238816</v>
      </c>
    </row>
    <row r="76" spans="1:19" x14ac:dyDescent="0.35">
      <c r="A76" s="15">
        <v>7.7999999999999903E-2</v>
      </c>
      <c r="B76" s="14">
        <v>360</v>
      </c>
      <c r="C76" s="14">
        <v>300</v>
      </c>
      <c r="D76" s="14">
        <v>240</v>
      </c>
      <c r="E76" s="11">
        <v>180</v>
      </c>
      <c r="F76" s="11">
        <v>120</v>
      </c>
      <c r="G76" s="16">
        <v>100000</v>
      </c>
      <c r="H76" s="17">
        <f t="shared" si="64"/>
        <v>719.87050084042801</v>
      </c>
      <c r="I76" s="17">
        <f t="shared" si="59"/>
        <v>758.61437296167901</v>
      </c>
      <c r="J76" s="17">
        <f t="shared" si="60"/>
        <v>824.03603981539879</v>
      </c>
      <c r="K76" s="17">
        <f t="shared" si="65"/>
        <v>944.14201582610542</v>
      </c>
      <c r="L76" s="17">
        <f t="shared" si="66"/>
        <v>1202.7337676071522</v>
      </c>
      <c r="M76" s="14"/>
      <c r="N76" s="18">
        <f t="shared" si="67"/>
        <v>6.4999999999999919E-3</v>
      </c>
      <c r="O76" s="19">
        <f t="shared" si="68"/>
        <v>138.913873930454</v>
      </c>
      <c r="P76" s="19">
        <f t="shared" si="61"/>
        <v>131.81927941807061</v>
      </c>
      <c r="Q76" s="19">
        <f t="shared" si="62"/>
        <v>121.35391556709349</v>
      </c>
      <c r="R76" s="19">
        <f t="shared" si="63"/>
        <v>105.91626929398116</v>
      </c>
      <c r="S76" s="20">
        <f t="shared" si="63"/>
        <v>83.143919870937637</v>
      </c>
    </row>
    <row r="77" spans="1:19" ht="15" thickBot="1" x14ac:dyDescent="0.4">
      <c r="A77" s="15">
        <v>7.8999999999999904E-2</v>
      </c>
      <c r="B77" s="14">
        <v>360</v>
      </c>
      <c r="C77" s="14">
        <v>300</v>
      </c>
      <c r="D77" s="14">
        <v>240</v>
      </c>
      <c r="E77" s="11">
        <v>180</v>
      </c>
      <c r="F77" s="11">
        <v>120</v>
      </c>
      <c r="G77" s="16">
        <v>100000</v>
      </c>
      <c r="H77" s="17">
        <f t="shared" si="64"/>
        <v>726.80540525075457</v>
      </c>
      <c r="I77" s="17">
        <f t="shared" si="59"/>
        <v>765.20347005309065</v>
      </c>
      <c r="J77" s="17">
        <f t="shared" si="60"/>
        <v>830.22726194258803</v>
      </c>
      <c r="K77" s="17">
        <f t="shared" si="65"/>
        <v>949.88806252894983</v>
      </c>
      <c r="L77" s="17">
        <f t="shared" si="66"/>
        <v>1207.9983906618395</v>
      </c>
      <c r="M77" s="14"/>
      <c r="N77" s="23">
        <f t="shared" si="67"/>
        <v>6.5833333333333256E-3</v>
      </c>
      <c r="O77" s="24">
        <f t="shared" si="68"/>
        <v>137.58840987911898</v>
      </c>
      <c r="P77" s="24">
        <f t="shared" si="61"/>
        <v>130.68419565983135</v>
      </c>
      <c r="Q77" s="24">
        <f t="shared" si="62"/>
        <v>120.44894763635841</v>
      </c>
      <c r="R77" s="24">
        <f t="shared" si="63"/>
        <v>105.27556240022996</v>
      </c>
      <c r="S77" s="25">
        <f t="shared" si="63"/>
        <v>82.781567238025787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FD65D857FE00746A99F22689EBA358E" ma:contentTypeVersion="17" ma:contentTypeDescription="Een nieuw document maken." ma:contentTypeScope="" ma:versionID="f92807747034e80a1ad750f3ba753181">
  <xsd:schema xmlns:xsd="http://www.w3.org/2001/XMLSchema" xmlns:xs="http://www.w3.org/2001/XMLSchema" xmlns:p="http://schemas.microsoft.com/office/2006/metadata/properties" xmlns:ns2="d365024f-99fc-406f-970a-7fd2ecaeb0d0" xmlns:ns3="c0d84538-3d86-40fa-a353-29ee71b69f67" targetNamespace="http://schemas.microsoft.com/office/2006/metadata/properties" ma:root="true" ma:fieldsID="f2d69afa6ab86174611cdc17d9685795" ns2:_="" ns3:_="">
    <xsd:import namespace="d365024f-99fc-406f-970a-7fd2ecaeb0d0"/>
    <xsd:import namespace="c0d84538-3d86-40fa-a353-29ee71b69f67"/>
    <xsd:element name="properties">
      <xsd:complexType>
        <xsd:sequence>
          <xsd:element name="documentManagement">
            <xsd:complexType>
              <xsd:all>
                <xsd:element ref="ns2:Typedocument" minOccurs="0"/>
                <xsd:element ref="ns2:Soort" minOccurs="0"/>
                <xsd:element ref="ns2:Soortopleiding" minOccurs="0"/>
                <xsd:element ref="ns2:Jaar" minOccurs="0"/>
                <xsd:element ref="ns2:Datum" minOccurs="0"/>
                <xsd:element ref="ns3:SharedWithUsers" minOccurs="0"/>
                <xsd:element ref="ns3:SharedWithDetails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65024f-99fc-406f-970a-7fd2ecaeb0d0" elementFormDefault="qualified">
    <xsd:import namespace="http://schemas.microsoft.com/office/2006/documentManagement/types"/>
    <xsd:import namespace="http://schemas.microsoft.com/office/infopath/2007/PartnerControls"/>
    <xsd:element name="Typedocument" ma:index="2" nillable="true" ma:displayName="Type document" ma:format="Dropdown" ma:internalName="Typedocument">
      <xsd:simpleType>
        <xsd:restriction base="dms:Choice">
          <xsd:enumeration value="Bijlage"/>
          <xsd:enumeration value="Video"/>
          <xsd:enumeration value="Afbeelding"/>
          <xsd:enumeration value="Scripts"/>
          <xsd:enumeration value="Presentatie"/>
          <xsd:enumeration value="Document"/>
          <xsd:enumeration value="Notulen"/>
          <xsd:enumeration value="Handleiding"/>
          <xsd:enumeration value="Factuur"/>
          <xsd:enumeration value="Overzicht"/>
          <xsd:enumeration value="Script"/>
        </xsd:restriction>
      </xsd:simpleType>
    </xsd:element>
    <xsd:element name="Soort" ma:index="3" nillable="true" ma:displayName="Hoofdcategorie opleiding" ma:format="Dropdown" ma:internalName="Soort">
      <xsd:simpleType>
        <xsd:union memberTypes="dms:Text">
          <xsd:simpleType>
            <xsd:restriction base="dms:Choice">
              <xsd:enumeration value="Wft"/>
              <xsd:enumeration value="Wft PE"/>
              <xsd:enumeration value="Wft Bijzonder examen"/>
              <xsd:enumeration value="Wft PA"/>
              <xsd:enumeration value="Concurrent"/>
              <xsd:enumeration value="Nieuwsoverzicht HFZ"/>
              <xsd:enumeration value="PA HFZ"/>
              <xsd:enumeration value="Bewindvoerdersopleiding"/>
              <xsd:enumeration value="PA Basis Check"/>
              <xsd:enumeration value="De Volksbank"/>
              <xsd:enumeration value="De Hypotheker"/>
              <xsd:enumeration value="VNAB"/>
              <xsd:enumeration value="Fintrex"/>
              <xsd:enumeration value="HvA"/>
              <xsd:enumeration value="a.s.r."/>
            </xsd:restriction>
          </xsd:simpleType>
        </xsd:union>
      </xsd:simpleType>
    </xsd:element>
    <xsd:element name="Soortopleiding" ma:index="4" nillable="true" ma:displayName="Subcategorie opleiding" ma:format="Dropdown" ma:internalName="Soortopleiding">
      <xsd:simpleType>
        <xsd:union memberTypes="dms:Text">
          <xsd:simpleType>
            <xsd:restriction base="dms:Choice">
              <xsd:enumeration value="Basis"/>
              <xsd:enumeration value="Zorg"/>
              <xsd:enumeration value="CK"/>
              <xsd:enumeration value="Vermogen"/>
              <xsd:enumeration value="SP"/>
              <xsd:enumeration value="Inkomen"/>
              <xsd:enumeration value="SZ"/>
              <xsd:enumeration value="HK"/>
              <xsd:enumeration value="Pensioen"/>
              <xsd:enumeration value="Bewindvoerders"/>
              <xsd:enumeration value="Mentorschap"/>
              <xsd:enumeration value="Budgetcoach"/>
              <xsd:enumeration value="Basisopleiding"/>
              <xsd:enumeration value="PostHBO"/>
              <xsd:enumeration value="ExSI"/>
              <xsd:enumeration value="IDD Leven"/>
              <xsd:enumeration value="IDD Schade"/>
              <xsd:enumeration value="Privacy"/>
              <xsd:enumeration value="Informatiebeveiliging"/>
              <xsd:enumeration value="Klantintegriteit"/>
              <xsd:enumeration value="Beheerste bedrijfsvoering"/>
              <xsd:enumeration value="Kennisquiz Advieskwaliteit"/>
              <xsd:enumeration value="Varia"/>
              <xsd:enumeration value="Cyber"/>
              <xsd:enumeration value="Brand"/>
              <xsd:enumeration value="Engineering"/>
              <xsd:enumeration value="Transport"/>
              <xsd:enumeration value="Oxxio"/>
              <xsd:enumeration value="Zakelijke opleiding"/>
              <xsd:enumeration value="Beleggingsdienstverlening"/>
              <xsd:enumeration value="CDD"/>
            </xsd:restriction>
          </xsd:simpleType>
        </xsd:union>
      </xsd:simpleType>
    </xsd:element>
    <xsd:element name="Jaar" ma:index="5" nillable="true" ma:displayName="Studiejaar" ma:format="Dropdown" ma:internalName="Jaar">
      <xsd:simpleType>
        <xsd:restriction base="dms:Choice">
          <xsd:enumeration value="2013"/>
          <xsd:enumeration value="2014"/>
          <xsd:enumeration value="2015"/>
          <xsd:enumeration value="2016"/>
          <xsd:enumeration value="2017"/>
          <xsd:enumeration value="2018"/>
          <xsd:enumeration value="2019"/>
          <xsd:enumeration value="2020"/>
          <xsd:enumeration value="2021"/>
        </xsd:restriction>
      </xsd:simpleType>
    </xsd:element>
    <xsd:element name="Datum" ma:index="6" nillable="true" ma:displayName="Datum" ma:default="[today]" ma:format="DateOnly" ma:internalName="Datum">
      <xsd:simpleType>
        <xsd:restriction base="dms:DateTime"/>
      </xsd:simpleType>
    </xsd:element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2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d84538-3d86-40fa-a353-29ee71b69f6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5" ma:displayName="Inhoudstype"/>
        <xsd:element ref="dc:title" minOccurs="0" maxOccurs="1" ma:index="1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atum xmlns="d365024f-99fc-406f-970a-7fd2ecaeb0d0">2021-04-13T10:48:14Z</Datum>
    <Typedocument xmlns="d365024f-99fc-406f-970a-7fd2ecaeb0d0" xsi:nil="true"/>
    <Soort xmlns="d365024f-99fc-406f-970a-7fd2ecaeb0d0" xsi:nil="true"/>
    <Soortopleiding xmlns="d365024f-99fc-406f-970a-7fd2ecaeb0d0" xsi:nil="true"/>
    <Jaar xmlns="d365024f-99fc-406f-970a-7fd2ecaeb0d0" xsi:nil="true"/>
  </documentManagement>
</p:properties>
</file>

<file path=customXml/itemProps1.xml><?xml version="1.0" encoding="utf-8"?>
<ds:datastoreItem xmlns:ds="http://schemas.openxmlformats.org/officeDocument/2006/customXml" ds:itemID="{D703363D-12AB-4CCE-BDDA-F2673915F8A0}"/>
</file>

<file path=customXml/itemProps2.xml><?xml version="1.0" encoding="utf-8"?>
<ds:datastoreItem xmlns:ds="http://schemas.openxmlformats.org/officeDocument/2006/customXml" ds:itemID="{DF3EE162-B0C4-4D17-B348-A77DB32D7B89}"/>
</file>

<file path=customXml/itemProps3.xml><?xml version="1.0" encoding="utf-8"?>
<ds:datastoreItem xmlns:ds="http://schemas.openxmlformats.org/officeDocument/2006/customXml" ds:itemID="{E941AD04-8870-4F5C-840B-6283E6B4C005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 Onderdijk</dc:creator>
  <cp:keywords/>
  <dc:description/>
  <cp:lastModifiedBy>Rogier Groen</cp:lastModifiedBy>
  <cp:revision/>
  <dcterms:created xsi:type="dcterms:W3CDTF">2017-05-05T06:19:55Z</dcterms:created>
  <dcterms:modified xsi:type="dcterms:W3CDTF">2021-04-13T08:48:16Z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0x010100AFD65D857FE00746A99F22689EBA358E</vt:lpwstr>
  </property>
</Properties>
</file>